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66925"/>
  <mc:AlternateContent xmlns:mc="http://schemas.openxmlformats.org/markup-compatibility/2006">
    <mc:Choice Requires="x15">
      <x15ac:absPath xmlns:x15ac="http://schemas.microsoft.com/office/spreadsheetml/2010/11/ac" url="C:\Users\Bambang Suryoatmono\Documents\AATJE\Majelis Akreditasi\Peraturan BAN-PT\PerBAN-PT 21 2022 IAPS EMBA\"/>
    </mc:Choice>
  </mc:AlternateContent>
  <xr:revisionPtr revIDLastSave="0" documentId="13_ncr:1_{67690729-AAA3-46D8-844B-284F1500D4D3}" xr6:coauthVersionLast="47" xr6:coauthVersionMax="47" xr10:uidLastSave="{00000000-0000-0000-0000-000000000000}"/>
  <bookViews>
    <workbookView xWindow="-110" yWindow="-110" windowWidth="19420" windowHeight="10300" activeTab="2" xr2:uid="{00000000-000D-0000-FFFF-FFFF00000000}"/>
  </bookViews>
  <sheets>
    <sheet name="Menu" sheetId="1" r:id="rId1"/>
    <sheet name="Kertas Kerja" sheetId="2" r:id="rId2"/>
    <sheet name="Keputusan AK" sheetId="3" r:id="rId3"/>
    <sheet name="Sheet1" sheetId="5" state="hidden" r:id="rId4"/>
  </sheets>
  <definedNames>
    <definedName name="allowed">Sheet1!$A$1:$A$2</definedName>
    <definedName name="not_allowed">Sheet1!$B$1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2" l="1"/>
  <c r="E21" i="2"/>
  <c r="E22" i="2"/>
  <c r="C25" i="2" l="1"/>
  <c r="C25" i="3" s="1"/>
  <c r="C26" i="2"/>
  <c r="C26" i="3" s="1"/>
  <c r="C20" i="2"/>
  <c r="C20" i="3" s="1"/>
  <c r="E25" i="2"/>
  <c r="E25" i="3" s="1"/>
  <c r="C21" i="2"/>
  <c r="C29" i="2"/>
  <c r="C29" i="3" s="1"/>
  <c r="C31" i="2"/>
  <c r="C31" i="3" s="1"/>
  <c r="C30" i="2"/>
  <c r="C30" i="3" s="1"/>
  <c r="E26" i="2"/>
  <c r="E26" i="3" s="1"/>
  <c r="C22" i="2"/>
  <c r="G41" i="3"/>
  <c r="C36" i="3"/>
  <c r="C35" i="2"/>
  <c r="C35" i="3" s="1"/>
  <c r="C34" i="2"/>
  <c r="C34" i="3" s="1"/>
  <c r="C12" i="2"/>
  <c r="C13" i="2"/>
  <c r="C12" i="3" l="1"/>
  <c r="C17" i="2"/>
  <c r="C17" i="3" s="1"/>
  <c r="E22" i="3"/>
  <c r="E21" i="3"/>
  <c r="C22" i="3"/>
  <c r="C21" i="3"/>
  <c r="E20" i="3"/>
  <c r="E17" i="2"/>
  <c r="E17" i="3" s="1"/>
  <c r="E16" i="2"/>
  <c r="E16" i="3" s="1"/>
  <c r="C16" i="2"/>
  <c r="C16" i="3" s="1"/>
  <c r="C13" i="3"/>
  <c r="H76" i="3" l="1"/>
  <c r="H53" i="3"/>
  <c r="H51" i="3"/>
  <c r="C116" i="3"/>
  <c r="K76" i="3" l="1"/>
  <c r="K74" i="3"/>
  <c r="K73" i="3"/>
  <c r="K69" i="3"/>
  <c r="K67" i="3"/>
  <c r="K63" i="3"/>
  <c r="K61" i="3"/>
  <c r="K49" i="3"/>
  <c r="K47"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41" i="3"/>
  <c r="F97" i="3" l="1"/>
  <c r="F98" i="3"/>
  <c r="E97" i="3"/>
  <c r="E98" i="3"/>
  <c r="E82" i="3"/>
  <c r="F82" i="3"/>
  <c r="G82" i="3"/>
  <c r="H82" i="3"/>
  <c r="K82" i="3"/>
  <c r="E84" i="3"/>
  <c r="F84" i="3"/>
  <c r="K112" i="3"/>
  <c r="H112" i="3"/>
  <c r="K109" i="3"/>
  <c r="H109" i="3"/>
  <c r="K96" i="3"/>
  <c r="H96" i="3"/>
  <c r="K94" i="3"/>
  <c r="H94" i="3"/>
  <c r="K91" i="3"/>
  <c r="H91" i="3"/>
  <c r="K89" i="3"/>
  <c r="H89" i="3"/>
  <c r="K86" i="3"/>
  <c r="H86" i="3"/>
  <c r="K80" i="3"/>
  <c r="H80" i="3"/>
  <c r="K78" i="3"/>
  <c r="H78" i="3"/>
  <c r="I74" i="3"/>
  <c r="H73" i="3"/>
  <c r="I69" i="3"/>
  <c r="H67" i="3"/>
  <c r="K65" i="3"/>
  <c r="I65" i="3"/>
  <c r="I63" i="3"/>
  <c r="I61" i="3"/>
  <c r="K59" i="3"/>
  <c r="I59" i="3"/>
  <c r="K57" i="3"/>
  <c r="I57" i="3"/>
  <c r="K53" i="3"/>
  <c r="I53" i="3"/>
  <c r="K51" i="3"/>
  <c r="I51" i="3"/>
  <c r="I49" i="3"/>
  <c r="I47" i="3"/>
  <c r="K45" i="3"/>
  <c r="I45" i="3"/>
  <c r="K43" i="3"/>
  <c r="I43" i="3"/>
  <c r="K41" i="3"/>
  <c r="I41" i="3"/>
  <c r="G112" i="3"/>
  <c r="G109" i="3"/>
  <c r="G96" i="3"/>
  <c r="G91" i="3"/>
  <c r="G89" i="3"/>
  <c r="G86" i="3"/>
  <c r="G76" i="3"/>
  <c r="G78" i="3"/>
  <c r="G80" i="3"/>
  <c r="G74" i="3"/>
  <c r="G73" i="3"/>
  <c r="G69" i="3"/>
  <c r="G65" i="3"/>
  <c r="G67" i="3"/>
  <c r="G61" i="3"/>
  <c r="G63" i="3"/>
  <c r="G59" i="3"/>
  <c r="G57" i="3"/>
  <c r="G53" i="3"/>
  <c r="G47" i="3"/>
  <c r="G49" i="3"/>
  <c r="G51" i="3"/>
  <c r="G43" i="3"/>
  <c r="G45"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3" i="3"/>
  <c r="F85" i="3"/>
  <c r="F86" i="3"/>
  <c r="F87" i="3"/>
  <c r="F88" i="3"/>
  <c r="F89" i="3"/>
  <c r="F90" i="3"/>
  <c r="F91" i="3"/>
  <c r="F92" i="3"/>
  <c r="F93" i="3"/>
  <c r="F94" i="3"/>
  <c r="F95" i="3"/>
  <c r="F96" i="3"/>
  <c r="F99" i="3"/>
  <c r="F100" i="3"/>
  <c r="F101" i="3"/>
  <c r="F102" i="3"/>
  <c r="F103" i="3"/>
  <c r="F104" i="3"/>
  <c r="F105" i="3"/>
  <c r="F106" i="3"/>
  <c r="F107" i="3"/>
  <c r="F108" i="3"/>
  <c r="F109" i="3"/>
  <c r="F110" i="3"/>
  <c r="F111" i="3"/>
  <c r="F112" i="3"/>
  <c r="F113" i="3"/>
  <c r="F114" i="3"/>
  <c r="F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3" i="3"/>
  <c r="E85" i="3"/>
  <c r="E86" i="3"/>
  <c r="E87" i="3"/>
  <c r="E88" i="3"/>
  <c r="E89" i="3"/>
  <c r="E90" i="3"/>
  <c r="E91" i="3"/>
  <c r="E92" i="3"/>
  <c r="E93" i="3"/>
  <c r="E94" i="3"/>
  <c r="E95" i="3"/>
  <c r="E96" i="3"/>
  <c r="E99" i="3"/>
  <c r="E100" i="3"/>
  <c r="E101" i="3"/>
  <c r="E102" i="3"/>
  <c r="E103" i="3"/>
  <c r="E104" i="3"/>
  <c r="E105" i="3"/>
  <c r="E106" i="3"/>
  <c r="E107" i="3"/>
  <c r="E108" i="3"/>
  <c r="E109" i="3"/>
  <c r="E110" i="3"/>
  <c r="E111" i="3"/>
  <c r="E112" i="3"/>
  <c r="E113" i="3"/>
  <c r="E114" i="3"/>
  <c r="E41" i="3"/>
  <c r="D8" i="3" l="1"/>
  <c r="D7" i="3"/>
  <c r="D6" i="3"/>
  <c r="D5" i="3"/>
  <c r="D4" i="3"/>
  <c r="G94" i="3" l="1"/>
</calcChain>
</file>

<file path=xl/sharedStrings.xml><?xml version="1.0" encoding="utf-8"?>
<sst xmlns="http://schemas.openxmlformats.org/spreadsheetml/2006/main" count="525" uniqueCount="258">
  <si>
    <t>FORMULIR PENILAIAN ASESMEN KECUKUPAN AKREDITASI PROGRAM STUDI</t>
  </si>
  <si>
    <t>LEMBAGA AKREDITASI MANDIRI EKONOMI, MANAJEMEN, BISNIS DAN AKUNTANSI</t>
  </si>
  <si>
    <t>Perguruan Tinggi</t>
  </si>
  <si>
    <t>Fakultas</t>
  </si>
  <si>
    <t>Departemen</t>
  </si>
  <si>
    <t>Program Studi</t>
  </si>
  <si>
    <t>Tanggal Asesmen Kecukupan</t>
  </si>
  <si>
    <t>:</t>
  </si>
  <si>
    <t>No.</t>
  </si>
  <si>
    <t>Kriteria &amp; Deskripsi</t>
  </si>
  <si>
    <t>Dimensi</t>
  </si>
  <si>
    <t>Indikator</t>
  </si>
  <si>
    <t xml:space="preserve">Evaluasi Asesor </t>
  </si>
  <si>
    <t>Status*)</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</si>
  <si>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</si>
  <si>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</si>
  <si>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</si>
  <si>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</si>
  <si>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</si>
  <si>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</si>
  <si>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</si>
  <si>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</si>
  <si>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</si>
  <si>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</si>
  <si>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</si>
  <si>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</si>
  <si>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</si>
  <si>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</si>
  <si>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</si>
  <si>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</si>
  <si>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</si>
  <si>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</si>
  <si>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</si>
  <si>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</si>
  <si>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</si>
  <si>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</si>
  <si>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</si>
  <si>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</si>
  <si>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</si>
  <si>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</si>
  <si>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</si>
  <si>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</si>
  <si>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</si>
  <si>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</si>
  <si>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</si>
  <si>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</si>
  <si>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</si>
  <si>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</si>
  <si>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</si>
  <si>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</si>
  <si>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</si>
  <si>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</si>
  <si>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</si>
  <si>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</si>
  <si>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</si>
  <si>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</si>
  <si>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</si>
  <si>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</si>
  <si>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</si>
  <si>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</si>
  <si>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</si>
  <si>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</si>
  <si>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</si>
  <si>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</si>
  <si>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</si>
  <si>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</si>
  <si>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</si>
  <si>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</si>
  <si>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</si>
  <si>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</si>
  <si>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</si>
  <si>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</si>
  <si>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</si>
  <si>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</si>
  <si>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</si>
  <si>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</si>
  <si>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</si>
  <si>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</si>
  <si>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</si>
  <si>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</si>
  <si>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</si>
  <si>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</si>
  <si>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</si>
  <si>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</si>
  <si>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</si>
  <si>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</si>
  <si>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</si>
  <si>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</si>
  <si>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</si>
  <si>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</si>
  <si>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</si>
  <si>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</si>
  <si>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</si>
  <si>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</si>
  <si>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</si>
  <si>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</si>
  <si>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</si>
  <si>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</si>
  <si>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</si>
  <si>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</si>
  <si>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</si>
  <si>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</si>
  <si>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</si>
  <si>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SN-Dikti</t>
  </si>
  <si>
    <t xml:space="preserve">*) Diisi dengan checklist dan mengacu pada dokumen DL-09 Panduan Penilaian Akreditasi Program Studi LAMEMBA.  </t>
  </si>
  <si>
    <t xml:space="preserve">Menyetujui, </t>
  </si>
  <si>
    <t>(….................................)</t>
  </si>
  <si>
    <t>Asesor</t>
  </si>
  <si>
    <t>Status</t>
  </si>
  <si>
    <t>AKREDITASI PROGRAM STUDI</t>
  </si>
  <si>
    <t>LEMBAGA AKREDITASI MANDIRI EKONOMI, MANAJEMEN, AKUNTANSI DAN BISNIS</t>
  </si>
  <si>
    <t>Pilih Program:</t>
  </si>
  <si>
    <t xml:space="preserve">ASESMEN KECUKUPAN </t>
  </si>
  <si>
    <t>(Penilaian Individual)</t>
  </si>
  <si>
    <t>Nama Asesor</t>
  </si>
  <si>
    <t>Kota Penilaian</t>
  </si>
  <si>
    <t>Kode Panel</t>
  </si>
  <si>
    <t>TS</t>
  </si>
  <si>
    <t>/</t>
  </si>
  <si>
    <t>TS = Tahun akademik penuh terakhir saat pengajuan usulan akreditasi</t>
  </si>
  <si>
    <t>Target pada Rencana Strategis</t>
  </si>
  <si>
    <t>Standar Pendidikan Tinggi yang ditetapkan oleh Perguruan Tinggi sesuai atau melampaui</t>
  </si>
  <si>
    <t>Standar Pendidikan Tinggi yang ditetapkan oleh Perguruan Tinggi sesuai atau melampaui**)</t>
  </si>
  <si>
    <t>***) Indikator yang merupakan bagian dari Syarat Perlu Terakreditasi</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</si>
  <si>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</si>
  <si>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</si>
  <si>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</si>
  <si>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</si>
  <si>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</si>
  <si>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</si>
  <si>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</si>
  <si>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</si>
  <si>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</si>
  <si>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</si>
  <si>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</si>
  <si>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</si>
  <si>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</si>
  <si>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</si>
  <si>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 xml:space="preserve">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</si>
  <si>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</si>
  <si>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</si>
  <si>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</si>
  <si>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</si>
  <si>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</si>
  <si>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</si>
  <si>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</si>
  <si>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Kinerja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</si>
  <si>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</si>
  <si>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</si>
  <si>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</si>
  <si>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</si>
  <si>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</si>
  <si>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</si>
  <si>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</si>
  <si>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</si>
  <si>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menugaskan dosen tetap dan dosen tidak tetap dengan jumlah dan kualifikasi yang sesuai dengan visi, misi, tujuan dan strategi serta memenuhi aturan SN-Dikti.</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</si>
  <si>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</si>
  <si>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</si>
  <si>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</si>
  <si>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 xml:space="preserve">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</si>
  <si>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</si>
  <si>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</si>
  <si>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</si>
  <si>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</si>
  <si>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</si>
  <si>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</si>
  <si>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</si>
  <si>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</si>
  <si>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</si>
  <si>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</si>
  <si>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</si>
  <si>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</si>
  <si>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</si>
  <si>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</si>
  <si>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</si>
  <si>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</si>
  <si>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</si>
  <si>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</si>
  <si>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</si>
  <si>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</si>
  <si>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</si>
  <si>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</si>
  <si>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</si>
  <si>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</si>
  <si>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</si>
  <si>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</si>
  <si>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</si>
  <si>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</si>
  <si>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</si>
  <si>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</si>
  <si>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</si>
  <si>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</si>
  <si>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</si>
  <si>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</si>
  <si>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</si>
  <si>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3.e.1</t>
  </si>
  <si>
    <t>3.e.2</t>
  </si>
  <si>
    <t>7.a.3</t>
  </si>
  <si>
    <t>8.a.3</t>
  </si>
  <si>
    <t>9.a.6</t>
  </si>
  <si>
    <t>9.a.7</t>
  </si>
  <si>
    <t>9.a.8</t>
  </si>
  <si>
    <t>9.a.9</t>
  </si>
  <si>
    <t>9.a.10</t>
  </si>
  <si>
    <t>9.a.11</t>
  </si>
  <si>
    <t>Penelitian</t>
  </si>
  <si>
    <t xml:space="preserve">Pengabdian kepada Masyarakat </t>
  </si>
  <si>
    <t>9.c.1</t>
  </si>
  <si>
    <t>9.c.2</t>
  </si>
  <si>
    <t>9.c.3</t>
  </si>
  <si>
    <t>Unit Pengelola Program Studi mendeskripsikan sistem manajemen mutu internal yang diimplementasikan secara konsisten, efektif dan efisien serta dilaporkan secara berkala untuk tindak lanjut peningkatan mutu pendidikan tinggi. ***)</t>
  </si>
  <si>
    <t>Unit Pengelola Program Studi menugaskan dosen tetap dan dosen tidak tetap dengan jumlah dan kualifikasi yang sesuai dengan visi, misi, tujuan dan strategi serta memenuhi aturan SN-Dikti. ***)</t>
  </si>
  <si>
    <t>Unit Pengelola Program Studi mendeskripsikan pengelolaan dosen secara sistematis yang memberikan tanggung jawab kepada setiap dosen untuk memenuhi visi dan misi program studi dan menetapkan harapan yang realistis untuk setiap dosen. ***)</t>
  </si>
  <si>
    <t>4.a.3</t>
  </si>
  <si>
    <t>4.a.4</t>
  </si>
  <si>
    <t>4.a.5</t>
  </si>
  <si>
    <t>4.a.6</t>
  </si>
  <si>
    <t>6.b.4</t>
  </si>
  <si>
    <t>9.a.12</t>
  </si>
  <si>
    <t>9.a.13</t>
  </si>
  <si>
    <t>Per Indikator</t>
  </si>
  <si>
    <t>Per Dimensi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</si>
  <si>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</si>
  <si>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 xml:space="preserve">Perguruan Tinggi </t>
  </si>
  <si>
    <t>Unit Pengelola Program Studi</t>
  </si>
  <si>
    <t>Tanggal Penilaian</t>
  </si>
  <si>
    <t>(Kota, Tanggal)</t>
  </si>
  <si>
    <t>Rekomendasi Hasil AK :</t>
  </si>
  <si>
    <t>4.b.3</t>
  </si>
  <si>
    <t>REKAPITULASI PENILAIAN</t>
  </si>
  <si>
    <t>Pemenuhan Indikator</t>
  </si>
  <si>
    <t xml:space="preserve">Pemenuhan Standar Pendidikan Tinggi yang ditetapkan oleh Perguruan Tinggi </t>
  </si>
  <si>
    <t>Sesuai SN-Dikti</t>
  </si>
  <si>
    <t>Melampaui SN-Dikti</t>
  </si>
  <si>
    <t>Sesuai Target pada Rencana Strategis</t>
  </si>
  <si>
    <t>Melampaui Target pada Rencana Strategis</t>
  </si>
  <si>
    <t>Level Lokal/Wilayah</t>
  </si>
  <si>
    <t>Level Nasional</t>
  </si>
  <si>
    <t>Level Internasional</t>
  </si>
  <si>
    <t>Memenuhi Indikator</t>
  </si>
  <si>
    <t>Tidak Memenuhi Indikator</t>
  </si>
  <si>
    <t>Pemenuhan Syarat Perlu Terakreditasi</t>
  </si>
  <si>
    <t>✓</t>
  </si>
  <si>
    <t>Memenuhi Syarat Perlu</t>
  </si>
  <si>
    <t>Tidak Memenuhi Syarat Perlu</t>
  </si>
  <si>
    <t>REKOMENDASI HASIL AK</t>
  </si>
  <si>
    <t>****) Penilaian secara komprehensif atas kelayakan mutu Program Studi yang memerhatikan interaksi/keterkaitan antar kriteria pada Instrumen APS EMBA.</t>
  </si>
  <si>
    <t>Evaluasi Terintegrasi****):</t>
  </si>
  <si>
    <t>Program Sarjana</t>
  </si>
  <si>
    <t>Unit Pengelola Program Studi mendeskripsikan kontribusi intelektual yang ditunjukkan dengan rekognisi pada bidang penelitian yang bermanfaat untuk akademik, profesional dan sosial masyarakat sesuai dengan visi, misi, tujuan dan strategi serta arah perkembangan ekonomi dan bisnis di tingkat lokal, nasional dan internasional.</t>
  </si>
  <si>
    <t>Unit Pengelola Program Studi melakukan evaluasi proses penelitian yang merupakan bagian dari penilaian kinerja dosen.</t>
  </si>
  <si>
    <t>Unit Pengelola Program Studi mendeskripsikan pedoman yang mengatur kontribusi hasil luaran penelitian untuk pengembangan ilmu pengetahuan, praktek dan profesional.</t>
  </si>
  <si>
    <t>Deskripsi Penilaian Setiap Dimensi</t>
  </si>
  <si>
    <r>
      <t xml:space="preserve">Pemenuhan Daya Saing 6 Dimensi pada Klaster </t>
    </r>
    <r>
      <rPr>
        <b/>
        <i/>
        <sz val="12"/>
        <color theme="1"/>
        <rFont val="Calibri"/>
        <family val="2"/>
        <scheme val="minor"/>
      </rPr>
      <t xml:space="preserve">Output </t>
    </r>
    <r>
      <rPr>
        <b/>
        <sz val="12"/>
        <color theme="1"/>
        <rFont val="Calibri"/>
        <family val="2"/>
        <scheme val="minor"/>
      </rPr>
      <t xml:space="preserve">dan </t>
    </r>
    <r>
      <rPr>
        <b/>
        <i/>
        <sz val="12"/>
        <color theme="1"/>
        <rFont val="Calibri"/>
        <family val="2"/>
        <scheme val="minor"/>
      </rPr>
      <t>Outcome</t>
    </r>
  </si>
  <si>
    <t>Salinan Permendikbud Nomor 3 Tahun 2020 tentang Standar Nasional Pendidikan Tinggi</t>
  </si>
  <si>
    <t xml:space="preserve">                                                                                                                                                   cv</t>
  </si>
  <si>
    <t>Pemenuhan Daya Saing (21 Dimensi Terpilih Penentu Daya Saing pada Level Lokal/Wilayah, Nasional, atau Internasional)</t>
  </si>
  <si>
    <t>Pemenuhan Daya Saing (6 Dimensi Lainnya Penentu Daya Saing pada Level Lokal/Wilayah atau Nasional)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</si>
</sst>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8"/>
      <name val="Calibri"/>
      <family val="2"/>
      <scheme val="minor"/>
    </font>
    <font>
      <sz val="12"/>
      <color theme="1"/>
      <name val="Calibri"/>
      <family val="2"/>
      <scheme val="minor"/>
    </font>
    <font>
      <b/>
      <sz val="10.5"/>
      <color theme="1"/>
      <name val="Calibri"/>
      <family val="2"/>
      <scheme val="minor"/>
    </font>
    <font>
      <b/>
      <i/>
      <sz val="12"/>
      <color theme="1"/>
      <name val="Calibri"/>
      <family val="2"/>
      <scheme val="minor"/>
    </font>
    <font>
      <u/>
      <sz val="12"/>
      <color theme="10"/>
      <name val="Calibri"/>
      <family val="2"/>
      <scheme val="minor"/>
    </font>
    <font>
      <u/>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2" fillId="0" borderId="0" applyNumberFormat="0" applyFill="0" applyBorder="0" applyAlignment="0" applyProtection="0"/>
  </cellStyleXfs>
  <cellXfs count="147">
    <xf numFmtId="0" fontId="0" fillId="0" borderId="0" xfId="0"/>
    <xf numFmtId="0" fontId="1" fillId="3" borderId="0" xfId="0" applyFont="1" applyFill="1" applyAlignment="1">
      <alignment vertical="center"/>
    </xf>
    <xf numFmtId="0" fontId="0" fillId="3" borderId="0" xfId="0" applyFill="1"/>
    <xf numFmtId="0" fontId="4" fillId="3" borderId="0" xfId="0" applyFont="1" applyFill="1" applyAlignment="1">
      <alignment vertical="center"/>
    </xf>
    <xf numFmtId="0" fontId="2" fillId="3" borderId="0" xfId="0" applyFont="1" applyFill="1" applyAlignment="1">
      <alignment vertical="center"/>
    </xf>
    <xf numFmtId="0" fontId="1" fillId="3" borderId="6" xfId="0" applyFont="1" applyFill="1" applyBorder="1" applyAlignment="1">
      <alignment vertical="center"/>
    </xf>
    <xf numFmtId="0" fontId="0" fillId="3" borderId="6" xfId="0" applyFill="1" applyBorder="1"/>
    <xf numFmtId="0" fontId="6" fillId="3" borderId="0" xfId="0" applyFont="1" applyFill="1" applyAlignment="1">
      <alignment vertical="top"/>
    </xf>
    <xf numFmtId="0" fontId="7"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6" fillId="3" borderId="0" xfId="0" applyFont="1" applyFill="1" applyAlignment="1">
      <alignment vertical="center"/>
    </xf>
    <xf numFmtId="0" fontId="0" fillId="7" borderId="0" xfId="0" applyFill="1"/>
    <xf numFmtId="0" fontId="0" fillId="8" borderId="0" xfId="0" applyFill="1"/>
    <xf numFmtId="9" fontId="0" fillId="0" borderId="0" xfId="1" applyFont="1"/>
    <xf numFmtId="0" fontId="0" fillId="0" borderId="0" xfId="0" applyProtection="1">
      <protection hidden="1"/>
    </xf>
    <xf numFmtId="0" fontId="0" fillId="0" borderId="0" xfId="0" applyAlignment="1" applyProtection="1">
      <alignment horizontal="center" vertical="center"/>
      <protection hidden="1"/>
    </xf>
    <xf numFmtId="0" fontId="1" fillId="0" borderId="0" xfId="0" applyFont="1" applyAlignment="1" applyProtection="1">
      <alignment vertical="top"/>
      <protection hidden="1"/>
    </xf>
    <xf numFmtId="0" fontId="1" fillId="0" borderId="0" xfId="0" applyFont="1" applyAlignment="1" applyProtection="1">
      <alignment horizontal="left" vertical="center"/>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1" fillId="0" borderId="0" xfId="0" applyFont="1" applyAlignment="1" applyProtection="1">
      <alignment vertical="top" wrapText="1"/>
      <protection hidden="1"/>
    </xf>
    <xf numFmtId="0" fontId="1" fillId="0" borderId="0" xfId="0" applyFont="1" applyBorder="1" applyAlignment="1" applyProtection="1">
      <alignment vertical="center" wrapText="1"/>
      <protection hidden="1"/>
    </xf>
    <xf numFmtId="0" fontId="0" fillId="0" borderId="1" xfId="0" applyFont="1" applyBorder="1" applyAlignment="1" applyProtection="1">
      <alignment vertical="top" wrapText="1"/>
      <protection hidden="1"/>
    </xf>
    <xf numFmtId="0" fontId="0" fillId="6" borderId="1" xfId="0" applyFont="1" applyFill="1" applyBorder="1" applyAlignment="1" applyProtection="1">
      <alignment horizontal="center" vertical="center"/>
      <protection hidden="1"/>
    </xf>
    <xf numFmtId="0" fontId="0" fillId="0" borderId="0" xfId="0" applyBorder="1" applyAlignment="1" applyProtection="1">
      <alignment horizontal="left" vertical="center" wrapText="1"/>
      <protection hidden="1"/>
    </xf>
    <xf numFmtId="0" fontId="0" fillId="0" borderId="0" xfId="0"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6" borderId="1" xfId="0" applyFont="1" applyFill="1" applyBorder="1" applyAlignment="1" applyProtection="1">
      <alignment horizontal="center" vertical="center" wrapText="1"/>
      <protection hidden="1"/>
    </xf>
    <xf numFmtId="0" fontId="0" fillId="6" borderId="9"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0" fillId="0" borderId="2" xfId="0" applyFill="1" applyBorder="1" applyAlignment="1" applyProtection="1">
      <alignment horizontal="center" vertical="center" wrapText="1"/>
      <protection hidden="1"/>
    </xf>
    <xf numFmtId="0" fontId="0" fillId="5" borderId="1" xfId="0" applyFill="1" applyBorder="1" applyAlignment="1" applyProtection="1">
      <alignment horizontal="left" vertical="top" wrapText="1"/>
      <protection hidden="1"/>
    </xf>
    <xf numFmtId="0" fontId="0" fillId="0" borderId="1" xfId="0" applyFill="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3" fillId="0" borderId="1" xfId="0" applyFont="1" applyBorder="1" applyAlignment="1" applyProtection="1">
      <alignment horizontal="justify" vertical="top"/>
      <protection hidden="1"/>
    </xf>
    <xf numFmtId="0" fontId="3" fillId="0" borderId="1" xfId="0" applyFont="1" applyBorder="1" applyAlignment="1" applyProtection="1">
      <alignment horizontal="justify" vertical="center"/>
      <protection hidden="1"/>
    </xf>
    <xf numFmtId="0" fontId="0" fillId="0" borderId="0" xfId="0" applyAlignment="1" applyProtection="1">
      <alignment horizontal="left" vertical="top"/>
      <protection hidden="1"/>
    </xf>
    <xf numFmtId="0" fontId="0" fillId="0" borderId="1" xfId="0" applyFont="1" applyBorder="1" applyAlignment="1" applyProtection="1">
      <alignment horizontal="center" vertical="center" wrapText="1"/>
      <protection hidden="1"/>
    </xf>
    <xf numFmtId="0" fontId="0" fillId="0" borderId="0" xfId="0" applyAlignment="1" applyProtection="1">
      <alignment wrapText="1"/>
      <protection hidden="1"/>
    </xf>
    <xf numFmtId="0" fontId="13" fillId="0" borderId="0" xfId="2" applyFont="1" applyProtection="1">
      <protection hidden="1"/>
    </xf>
    <xf numFmtId="0" fontId="0" fillId="0" borderId="0" xfId="0" applyFill="1" applyProtection="1">
      <protection hidden="1"/>
    </xf>
    <xf numFmtId="0" fontId="1" fillId="0" borderId="0" xfId="0" applyFont="1" applyAlignment="1" applyProtection="1">
      <alignment horizontal="left" vertical="top"/>
      <protection hidden="1"/>
    </xf>
    <xf numFmtId="0" fontId="0" fillId="0" borderId="0" xfId="0"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0" fillId="0" borderId="1" xfId="0" applyFill="1" applyBorder="1" applyAlignment="1" applyProtection="1">
      <alignment vertical="top" wrapText="1"/>
      <protection hidden="1"/>
    </xf>
    <xf numFmtId="0" fontId="0" fillId="0" borderId="1" xfId="0" applyFill="1" applyBorder="1" applyAlignment="1" applyProtection="1">
      <alignment horizontal="center" vertical="center"/>
      <protection hidden="1"/>
    </xf>
    <xf numFmtId="0" fontId="3" fillId="0" borderId="1" xfId="0" applyFont="1" applyFill="1" applyBorder="1" applyAlignment="1" applyProtection="1">
      <alignment vertical="top" wrapText="1"/>
      <protection hidden="1"/>
    </xf>
    <xf numFmtId="0" fontId="0" fillId="0" borderId="2" xfId="0" applyFill="1" applyBorder="1" applyAlignment="1" applyProtection="1">
      <alignment horizontal="center" vertical="center"/>
      <protection hidden="1"/>
    </xf>
    <xf numFmtId="0" fontId="3" fillId="0" borderId="1" xfId="0" applyFont="1" applyFill="1" applyBorder="1" applyAlignment="1" applyProtection="1">
      <alignment vertical="top"/>
      <protection hidden="1"/>
    </xf>
    <xf numFmtId="0" fontId="0" fillId="0" borderId="1" xfId="0" applyFont="1" applyBorder="1" applyAlignment="1" applyProtection="1">
      <alignment horizontal="left" vertical="center" wrapText="1"/>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horizontal="left" vertical="top" wrapText="1"/>
      <protection hidden="1"/>
    </xf>
    <xf numFmtId="0" fontId="0" fillId="0" borderId="0" xfId="0" applyAlignment="1" applyProtection="1">
      <alignment vertical="top"/>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0" fontId="0" fillId="0" borderId="0" xfId="0" applyAlignment="1" applyProtection="1">
      <alignment vertical="top" wrapText="1"/>
      <protection hidden="1"/>
    </xf>
    <xf numFmtId="0" fontId="1" fillId="0" borderId="0" xfId="0" applyFont="1" applyAlignment="1" applyProtection="1">
      <alignment horizontal="center" wrapText="1"/>
      <protection hidden="1"/>
    </xf>
    <xf numFmtId="0" fontId="1" fillId="0" borderId="0" xfId="0" applyFont="1" applyFill="1" applyBorder="1" applyAlignment="1" applyProtection="1">
      <alignment vertical="center" wrapText="1"/>
      <protection hidden="1"/>
    </xf>
    <xf numFmtId="0" fontId="0" fillId="0" borderId="0" xfId="0" applyFill="1" applyBorder="1" applyAlignment="1" applyProtection="1">
      <alignment horizontal="left" vertical="center" wrapText="1"/>
      <protection hidden="1"/>
    </xf>
    <xf numFmtId="0" fontId="0" fillId="0" borderId="0" xfId="0" applyFont="1" applyFill="1" applyBorder="1" applyAlignment="1" applyProtection="1">
      <alignment vertical="center" wrapText="1"/>
      <protection hidden="1"/>
    </xf>
    <xf numFmtId="0" fontId="1" fillId="4" borderId="0" xfId="0" applyFont="1" applyFill="1" applyAlignment="1">
      <alignment horizontal="left" vertical="center"/>
    </xf>
    <xf numFmtId="0" fontId="5" fillId="4" borderId="5" xfId="0" applyFont="1" applyFill="1" applyBorder="1" applyAlignment="1">
      <alignment horizontal="center" vertical="center"/>
    </xf>
    <xf numFmtId="0" fontId="5" fillId="3" borderId="0" xfId="0" applyFont="1" applyFill="1" applyAlignment="1">
      <alignment horizontal="left" vertical="center"/>
    </xf>
    <xf numFmtId="0" fontId="1" fillId="0" borderId="1"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7"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0" fillId="6"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1" fillId="0" borderId="7"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0" fillId="0" borderId="7"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0" fillId="6" borderId="7" xfId="0" applyFont="1" applyFill="1" applyBorder="1" applyAlignment="1" applyProtection="1">
      <alignment horizontal="center" vertical="center"/>
      <protection hidden="1"/>
    </xf>
    <xf numFmtId="0" fontId="0" fillId="6" borderId="8" xfId="0" applyFont="1" applyFill="1" applyBorder="1" applyAlignment="1" applyProtection="1">
      <alignment horizontal="center" vertical="center"/>
      <protection hidden="1"/>
    </xf>
    <xf numFmtId="0" fontId="1" fillId="0" borderId="7"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2"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4" xfId="0"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2" fillId="0" borderId="0" xfId="0" applyFont="1" applyAlignment="1" applyProtection="1">
      <alignment horizontal="center"/>
      <protection hidden="1"/>
    </xf>
    <xf numFmtId="0" fontId="2" fillId="0" borderId="0" xfId="0" applyFont="1" applyAlignment="1" applyProtection="1">
      <alignment horizontal="center" wrapText="1"/>
      <protection hidden="1"/>
    </xf>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left" vertical="top" wrapText="1"/>
      <protection hidden="1"/>
    </xf>
    <xf numFmtId="0" fontId="0" fillId="6" borderId="7" xfId="0" applyFont="1" applyFill="1" applyBorder="1" applyAlignment="1" applyProtection="1">
      <alignment horizontal="center" vertical="center" wrapText="1"/>
      <protection hidden="1"/>
    </xf>
    <xf numFmtId="0" fontId="0" fillId="6" borderId="8" xfId="0" applyFont="1"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hidden="1"/>
    </xf>
    <xf numFmtId="0" fontId="0" fillId="6" borderId="1" xfId="0" applyFill="1" applyBorder="1" applyAlignment="1" applyProtection="1">
      <alignment horizontal="center" vertical="center"/>
      <protection hidden="1"/>
    </xf>
    <xf numFmtId="0" fontId="0" fillId="0" borderId="7" xfId="0" applyFont="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2" fillId="0" borderId="0" xfId="0" applyFont="1" applyAlignment="1" applyProtection="1">
      <alignment horizontal="center" vertical="top"/>
      <protection hidden="1"/>
    </xf>
    <xf numFmtId="0" fontId="0" fillId="0" borderId="2"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left"/>
      <protection hidden="1"/>
    </xf>
    <xf numFmtId="0" fontId="0" fillId="0"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153307</xdr:rowOff>
    </xdr:from>
    <xdr:to>
      <xdr:col>1</xdr:col>
      <xdr:colOff>1598688</xdr:colOff>
      <xdr:row>4</xdr:row>
      <xdr:rowOff>136091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56507"/>
          <a:ext cx="1939609" cy="795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- 6A</a:t>
          </a:r>
        </a:p>
      </xdr:txBody>
    </xdr:sp>
    <xdr:clientData/>
  </xdr:twoCellAnchor>
  <xdr:twoCellAnchor>
    <xdr:from>
      <xdr:col>0</xdr:col>
      <xdr:colOff>0</xdr:colOff>
      <xdr:row>0</xdr:row>
      <xdr:rowOff>0</xdr:rowOff>
    </xdr:from>
    <xdr:to>
      <xdr:col>3</xdr:col>
      <xdr:colOff>1446389</xdr:colOff>
      <xdr:row>1</xdr:row>
      <xdr:rowOff>168300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239456"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21</a:t>
          </a:r>
          <a:r>
            <a:rPr lang="id-ID" sz="1000" baseline="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2022</a:t>
          </a:r>
          <a:r>
            <a:rPr lang="en-ID" sz="1000" baseline="0">
              <a:effectLst/>
              <a:latin typeface="Calibri Light" panose="020F0302020204030204" pitchFamily="34" charset="0"/>
              <a:ea typeface="Times New Roman" panose="02020603050405020304" pitchFamily="18" charset="0"/>
            </a:rPr>
            <a:t> </a:t>
          </a:r>
          <a:r>
            <a:rPr lang="en-ID" sz="1000">
              <a:effectLst/>
              <a:latin typeface="Calibri Light" panose="020F0302020204030204" pitchFamily="34" charset="0"/>
              <a:ea typeface="Times New Roman" panose="02020603050405020304" pitchFamily="18" charset="0"/>
            </a:rPr>
            <a:t>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1316610</xdr:colOff>
      <xdr:row>0</xdr:row>
      <xdr:rowOff>46604</xdr:rowOff>
    </xdr:from>
    <xdr:to>
      <xdr:col>10</xdr:col>
      <xdr:colOff>2269110</xdr:colOff>
      <xdr:row>1</xdr:row>
      <xdr:rowOff>184080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flipH="1">
          <a:off x="20634592" y="46604"/>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- 6B</a:t>
          </a:r>
        </a:p>
        <a:p>
          <a:pPr algn="l"/>
          <a:endParaRPr lang="en-US" sz="2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file/d/1gAeOevWazkXXyDNZhbzcZDbmPlYuxKZV/view"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0"/>
  <sheetViews>
    <sheetView view="pageBreakPreview" topLeftCell="A7" zoomScale="83" zoomScaleNormal="100" zoomScaleSheetLayoutView="83" workbookViewId="0">
      <selection activeCell="C24" sqref="C24"/>
    </sheetView>
  </sheetViews>
  <sheetFormatPr defaultColWidth="11" defaultRowHeight="15.5" x14ac:dyDescent="0.35"/>
  <cols>
    <col min="1" max="1" width="5.1640625" customWidth="1"/>
    <col min="2" max="2" width="34.6640625" customWidth="1"/>
    <col min="3" max="3" width="30.1640625" customWidth="1"/>
    <col min="4" max="4" width="11" customWidth="1"/>
    <col min="5" max="5" width="35" customWidth="1"/>
    <col min="6" max="6" width="13.6640625" customWidth="1"/>
    <col min="7" max="7" width="3.6640625" customWidth="1"/>
    <col min="8" max="8" width="15.1640625" customWidth="1"/>
    <col min="9" max="9" width="4.1640625" customWidth="1"/>
  </cols>
  <sheetData>
    <row r="1" spans="1:9" x14ac:dyDescent="0.35">
      <c r="A1" s="1"/>
      <c r="B1" s="1"/>
      <c r="C1" s="1"/>
      <c r="D1" s="1"/>
      <c r="E1" s="1"/>
      <c r="F1" s="1"/>
      <c r="G1" s="1"/>
      <c r="H1" s="1"/>
      <c r="I1" s="2"/>
    </row>
    <row r="2" spans="1:9" ht="23.5" x14ac:dyDescent="0.35">
      <c r="A2" s="1"/>
      <c r="B2" s="1"/>
      <c r="C2" s="3" t="s">
        <v>109</v>
      </c>
      <c r="D2" s="3"/>
      <c r="E2" s="1"/>
      <c r="F2" s="1"/>
      <c r="G2" s="1"/>
      <c r="H2" s="1"/>
      <c r="I2" s="2"/>
    </row>
    <row r="3" spans="1:9" ht="23.5" x14ac:dyDescent="0.35">
      <c r="A3" s="1"/>
      <c r="B3" s="1"/>
      <c r="C3" s="3" t="s">
        <v>110</v>
      </c>
      <c r="D3" s="3"/>
      <c r="E3" s="1"/>
      <c r="F3" s="1"/>
      <c r="G3" s="1"/>
      <c r="H3" s="1"/>
      <c r="I3" s="2"/>
    </row>
    <row r="4" spans="1:9" x14ac:dyDescent="0.35">
      <c r="A4" s="1"/>
      <c r="B4" s="1"/>
      <c r="C4" s="1"/>
      <c r="D4" s="1"/>
      <c r="E4" s="1"/>
      <c r="F4" s="1"/>
      <c r="G4" s="1"/>
      <c r="H4" s="1"/>
      <c r="I4" s="2"/>
    </row>
    <row r="5" spans="1:9" ht="21.5" thickBot="1" x14ac:dyDescent="0.4">
      <c r="A5" s="1"/>
      <c r="B5" s="1"/>
      <c r="C5" s="4" t="s">
        <v>111</v>
      </c>
      <c r="D5" s="76" t="s">
        <v>248</v>
      </c>
      <c r="E5" s="76"/>
      <c r="F5" s="1"/>
      <c r="G5" s="1"/>
      <c r="H5" s="1"/>
      <c r="I5" s="2"/>
    </row>
    <row r="6" spans="1:9" x14ac:dyDescent="0.35">
      <c r="A6" s="5"/>
      <c r="B6" s="5"/>
      <c r="C6" s="5"/>
      <c r="D6" s="5"/>
      <c r="E6" s="5"/>
      <c r="F6" s="5"/>
      <c r="G6" s="5"/>
      <c r="H6" s="5"/>
      <c r="I6" s="6"/>
    </row>
    <row r="7" spans="1:9" x14ac:dyDescent="0.35">
      <c r="A7" s="1"/>
      <c r="B7" s="1"/>
      <c r="C7" s="1"/>
      <c r="D7" s="1"/>
      <c r="E7" s="1"/>
      <c r="F7" s="1"/>
      <c r="G7" s="1"/>
      <c r="H7" s="1"/>
      <c r="I7" s="2"/>
    </row>
    <row r="8" spans="1:9" ht="21" x14ac:dyDescent="0.35">
      <c r="A8" s="1"/>
      <c r="B8" s="77" t="s">
        <v>112</v>
      </c>
      <c r="C8" s="77"/>
      <c r="D8" s="1"/>
      <c r="E8" s="1"/>
      <c r="F8" s="1"/>
      <c r="G8" s="1"/>
      <c r="H8" s="1"/>
      <c r="I8" s="2"/>
    </row>
    <row r="9" spans="1:9" x14ac:dyDescent="0.35">
      <c r="A9" s="1"/>
      <c r="B9" s="7" t="s">
        <v>113</v>
      </c>
      <c r="C9" s="1"/>
      <c r="D9" s="1"/>
      <c r="E9" s="1"/>
      <c r="F9" s="1"/>
      <c r="G9" s="1"/>
      <c r="H9" s="1"/>
      <c r="I9" s="2"/>
    </row>
    <row r="10" spans="1:9" ht="21" x14ac:dyDescent="0.35">
      <c r="A10" s="1"/>
      <c r="B10" s="8" t="s">
        <v>114</v>
      </c>
      <c r="C10" s="9"/>
      <c r="D10" s="1"/>
      <c r="E10" s="8" t="s">
        <v>223</v>
      </c>
      <c r="F10" s="75"/>
      <c r="G10" s="75"/>
      <c r="H10" s="75"/>
      <c r="I10" s="2"/>
    </row>
    <row r="11" spans="1:9" ht="21" x14ac:dyDescent="0.35">
      <c r="A11" s="1"/>
      <c r="B11" s="10"/>
      <c r="C11" s="11"/>
      <c r="D11" s="1"/>
      <c r="E11" s="8"/>
      <c r="F11" s="12"/>
      <c r="G11" s="11"/>
      <c r="H11" s="11"/>
      <c r="I11" s="2"/>
    </row>
    <row r="12" spans="1:9" ht="21" x14ac:dyDescent="0.35">
      <c r="A12" s="1"/>
      <c r="B12" s="8" t="s">
        <v>115</v>
      </c>
      <c r="C12" s="9"/>
      <c r="D12" s="1"/>
      <c r="E12" s="8" t="s">
        <v>224</v>
      </c>
      <c r="F12" s="75"/>
      <c r="G12" s="75"/>
      <c r="H12" s="75"/>
      <c r="I12" s="2"/>
    </row>
    <row r="13" spans="1:9" ht="21" x14ac:dyDescent="0.35">
      <c r="A13" s="1"/>
      <c r="B13" s="10"/>
      <c r="C13" s="11"/>
      <c r="D13" s="1"/>
      <c r="E13" s="8"/>
      <c r="F13" s="12"/>
      <c r="G13" s="11"/>
      <c r="H13" s="11"/>
      <c r="I13" s="2"/>
    </row>
    <row r="14" spans="1:9" ht="21" x14ac:dyDescent="0.35">
      <c r="A14" s="1"/>
      <c r="B14" s="8" t="s">
        <v>225</v>
      </c>
      <c r="C14" s="9"/>
      <c r="D14" s="1"/>
      <c r="E14" s="8" t="s">
        <v>5</v>
      </c>
      <c r="F14" s="75"/>
      <c r="G14" s="75"/>
      <c r="H14" s="75"/>
      <c r="I14" s="2"/>
    </row>
    <row r="15" spans="1:9" ht="21" x14ac:dyDescent="0.35">
      <c r="A15" s="1"/>
      <c r="B15" s="1"/>
      <c r="C15" s="1"/>
      <c r="D15" s="1"/>
      <c r="E15" s="8"/>
      <c r="F15" s="11"/>
      <c r="G15" s="11"/>
      <c r="H15" s="11"/>
      <c r="I15" s="2"/>
    </row>
    <row r="16" spans="1:9" ht="21" x14ac:dyDescent="0.35">
      <c r="A16" s="1"/>
      <c r="B16" s="1"/>
      <c r="C16" s="1"/>
      <c r="D16" s="1"/>
      <c r="E16" s="8" t="s">
        <v>116</v>
      </c>
      <c r="F16" s="75"/>
      <c r="G16" s="75"/>
      <c r="H16" s="75"/>
      <c r="I16" s="2"/>
    </row>
    <row r="17" spans="1:9" ht="21" x14ac:dyDescent="0.35">
      <c r="A17" s="1"/>
      <c r="B17" s="1"/>
      <c r="C17" s="1"/>
      <c r="D17" s="1"/>
      <c r="E17" s="8"/>
      <c r="F17" s="11"/>
      <c r="G17" s="11"/>
      <c r="H17" s="11"/>
      <c r="I17" s="2"/>
    </row>
    <row r="18" spans="1:9" ht="21" x14ac:dyDescent="0.35">
      <c r="A18" s="1"/>
      <c r="B18" s="1"/>
      <c r="C18" s="1"/>
      <c r="D18" s="1"/>
      <c r="E18" s="8" t="s">
        <v>117</v>
      </c>
      <c r="F18" s="9"/>
      <c r="G18" s="13" t="s">
        <v>118</v>
      </c>
      <c r="H18" s="9"/>
      <c r="I18" s="2"/>
    </row>
    <row r="19" spans="1:9" x14ac:dyDescent="0.35">
      <c r="A19" s="1"/>
      <c r="B19" s="1"/>
      <c r="C19" s="1"/>
      <c r="D19" s="1"/>
      <c r="E19" s="14" t="s">
        <v>119</v>
      </c>
      <c r="F19" s="1"/>
      <c r="G19" s="1"/>
      <c r="H19" s="1"/>
      <c r="I19" s="2"/>
    </row>
    <row r="20" spans="1:9" x14ac:dyDescent="0.35">
      <c r="A20" s="1"/>
      <c r="B20" s="1"/>
      <c r="C20" s="1"/>
      <c r="D20" s="1"/>
      <c r="E20" s="1"/>
      <c r="F20" s="1"/>
      <c r="G20" s="1"/>
      <c r="H20" s="1"/>
      <c r="I20" s="2"/>
    </row>
  </sheetData>
  <sheetProtection algorithmName="SHA-512" hashValue="/8DswlfSAacxX2eOeefCn46mx25AnFkNim8WPER59p/bElorTqHCpz+iI9uRYF2u3LsfbNNtzGM7XFOnd3bPdQ==" saltValue="aWH6SLuSXhRHX04kTP/1hQ==" spinCount="100000" sheet="1" objects="1" scenarios="1" selectLockedCells="1" selectUnlockedCells="1"/>
  <protectedRanges>
    <protectedRange sqref="D5 C10 C12 C14 F10 F12 F14 F16 F18 H18" name="Range1"/>
  </protectedRanges>
  <mergeCells count="6">
    <mergeCell ref="F16:H16"/>
    <mergeCell ref="D5:E5"/>
    <mergeCell ref="B8:C8"/>
    <mergeCell ref="F10:H10"/>
    <mergeCell ref="F12:H12"/>
    <mergeCell ref="F14:H14"/>
  </mergeCells>
  <dataValidations count="1">
    <dataValidation type="list" allowBlank="1" showInputMessage="1" showErrorMessage="1" sqref="D5:E5" xr:uid="{B144C6CA-8CE1-EE4E-AAA9-D1580E09247A}">
      <formula1>"Program Diploma 1,Program Diploma 2,Program Diploma 3,Program Sarjana,Program Sarjana Terapan, Program Magister,Program Magister Terapan,Program Doktor,Program Doktor Terapan"</formula1>
    </dataValidation>
  </dataValidations>
  <pageMargins left="0.25" right="0.25" top="0.75" bottom="0.75" header="0.3" footer="0.3"/>
  <pageSetup paperSize="9" scale="87" orientation="landscape"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23"/>
  <sheetViews>
    <sheetView zoomScale="75" zoomScaleNormal="40" zoomScaleSheetLayoutView="124" workbookViewId="0">
      <selection activeCell="D7" sqref="D7"/>
    </sheetView>
  </sheetViews>
  <sheetFormatPr defaultColWidth="11" defaultRowHeight="15.5" x14ac:dyDescent="0.35"/>
  <cols>
    <col min="1" max="1" width="6.83203125" style="19" bestFit="1" customWidth="1"/>
    <col min="2" max="2" width="26.1640625" style="18" customWidth="1"/>
    <col min="3" max="3" width="16.6640625" style="18" customWidth="1"/>
    <col min="4" max="4" width="66.6640625" style="18" customWidth="1"/>
    <col min="5" max="6" width="11.33203125" style="19" customWidth="1"/>
    <col min="7" max="7" width="61.6640625" style="22" customWidth="1"/>
    <col min="8" max="9" width="30.83203125" style="23" customWidth="1"/>
    <col min="10" max="11" width="30.83203125" style="24" customWidth="1"/>
    <col min="12" max="16384" width="11" style="18"/>
  </cols>
  <sheetData>
    <row r="1" spans="1:11" ht="19" customHeight="1" x14ac:dyDescent="0.45">
      <c r="A1" s="120" t="s">
        <v>0</v>
      </c>
      <c r="B1" s="120"/>
      <c r="C1" s="120"/>
      <c r="D1" s="120"/>
      <c r="E1" s="120"/>
      <c r="F1" s="120"/>
      <c r="G1" s="120"/>
      <c r="H1" s="120"/>
      <c r="I1" s="120"/>
      <c r="J1" s="120"/>
      <c r="K1" s="120"/>
    </row>
    <row r="2" spans="1:11" ht="18.5" x14ac:dyDescent="0.45">
      <c r="A2" s="119" t="s">
        <v>1</v>
      </c>
      <c r="B2" s="119"/>
      <c r="C2" s="119"/>
      <c r="D2" s="119"/>
      <c r="E2" s="119"/>
      <c r="F2" s="119"/>
      <c r="G2" s="119"/>
      <c r="H2" s="119"/>
      <c r="I2" s="119"/>
      <c r="J2" s="119"/>
      <c r="K2" s="119"/>
    </row>
    <row r="4" spans="1:11" x14ac:dyDescent="0.35">
      <c r="B4" s="20" t="s">
        <v>2</v>
      </c>
      <c r="C4" s="21" t="s">
        <v>7</v>
      </c>
    </row>
    <row r="5" spans="1:11" x14ac:dyDescent="0.35">
      <c r="B5" s="20" t="s">
        <v>3</v>
      </c>
      <c r="C5" s="21" t="s">
        <v>7</v>
      </c>
    </row>
    <row r="6" spans="1:11" x14ac:dyDescent="0.35">
      <c r="B6" s="20" t="s">
        <v>4</v>
      </c>
      <c r="C6" s="21" t="s">
        <v>7</v>
      </c>
    </row>
    <row r="7" spans="1:11" x14ac:dyDescent="0.35">
      <c r="B7" s="20" t="s">
        <v>5</v>
      </c>
      <c r="C7" s="21" t="s">
        <v>7</v>
      </c>
    </row>
    <row r="8" spans="1:11" ht="17" customHeight="1" x14ac:dyDescent="0.35">
      <c r="B8" s="25" t="s">
        <v>6</v>
      </c>
      <c r="C8" s="21" t="s">
        <v>7</v>
      </c>
      <c r="H8" s="99"/>
      <c r="I8" s="99"/>
    </row>
    <row r="9" spans="1:11" ht="17" customHeight="1" x14ac:dyDescent="0.35">
      <c r="B9" s="25"/>
      <c r="C9" s="21"/>
    </row>
    <row r="10" spans="1:11" ht="17" customHeight="1" x14ac:dyDescent="0.35">
      <c r="B10" s="93" t="s">
        <v>229</v>
      </c>
      <c r="C10" s="93"/>
      <c r="D10" s="93"/>
      <c r="E10" s="93"/>
      <c r="F10" s="93"/>
    </row>
    <row r="11" spans="1:11" ht="17" customHeight="1" x14ac:dyDescent="0.35">
      <c r="B11" s="93" t="s">
        <v>230</v>
      </c>
      <c r="C11" s="93"/>
      <c r="D11" s="93"/>
      <c r="E11" s="93"/>
      <c r="F11" s="93"/>
      <c r="H11" s="26"/>
      <c r="I11" s="26"/>
      <c r="J11" s="72"/>
      <c r="K11" s="72"/>
    </row>
    <row r="12" spans="1:11" ht="17" customHeight="1" x14ac:dyDescent="0.35">
      <c r="B12" s="27" t="s">
        <v>239</v>
      </c>
      <c r="C12" s="28">
        <f>COUNTA(E41:E114)</f>
        <v>0</v>
      </c>
      <c r="D12" s="87"/>
      <c r="E12" s="88"/>
      <c r="F12" s="89"/>
      <c r="H12" s="26"/>
      <c r="I12" s="26"/>
      <c r="J12" s="72"/>
      <c r="K12" s="72"/>
    </row>
    <row r="13" spans="1:11" ht="17" customHeight="1" x14ac:dyDescent="0.35">
      <c r="B13" s="27" t="s">
        <v>240</v>
      </c>
      <c r="C13" s="28">
        <f>COUNTA(F41:F114)</f>
        <v>0</v>
      </c>
      <c r="D13" s="87"/>
      <c r="E13" s="88"/>
      <c r="F13" s="89"/>
      <c r="H13" s="26"/>
      <c r="I13" s="26"/>
      <c r="J13" s="72"/>
      <c r="K13" s="72"/>
    </row>
    <row r="14" spans="1:11" ht="17" customHeight="1" x14ac:dyDescent="0.35">
      <c r="B14" s="93" t="s">
        <v>231</v>
      </c>
      <c r="C14" s="93"/>
      <c r="D14" s="93"/>
      <c r="E14" s="93"/>
      <c r="F14" s="93"/>
      <c r="H14" s="29"/>
      <c r="I14" s="30"/>
      <c r="J14" s="73"/>
      <c r="K14" s="31"/>
    </row>
    <row r="15" spans="1:11" ht="17" customHeight="1" x14ac:dyDescent="0.35">
      <c r="B15" s="96" t="s">
        <v>221</v>
      </c>
      <c r="C15" s="98"/>
      <c r="D15" s="96" t="s">
        <v>221</v>
      </c>
      <c r="E15" s="97"/>
      <c r="F15" s="98"/>
      <c r="H15" s="29"/>
      <c r="I15" s="30"/>
      <c r="J15" s="73"/>
      <c r="K15" s="31"/>
    </row>
    <row r="16" spans="1:11" ht="17" customHeight="1" x14ac:dyDescent="0.35">
      <c r="B16" s="27" t="s">
        <v>232</v>
      </c>
      <c r="C16" s="28">
        <f>COUNTIF($H$41:$H$114,"Sesuai")</f>
        <v>0</v>
      </c>
      <c r="D16" s="27" t="s">
        <v>234</v>
      </c>
      <c r="E16" s="94">
        <f>COUNTIF($I$41:$I$114,"Sesuai")</f>
        <v>0</v>
      </c>
      <c r="F16" s="95"/>
      <c r="H16" s="29"/>
      <c r="I16" s="30"/>
      <c r="J16" s="73"/>
      <c r="K16" s="31"/>
    </row>
    <row r="17" spans="2:11" ht="17" customHeight="1" x14ac:dyDescent="0.35">
      <c r="B17" s="27" t="s">
        <v>233</v>
      </c>
      <c r="C17" s="28">
        <f>COUNTIF(H42:H114,"Melampaui")</f>
        <v>0</v>
      </c>
      <c r="D17" s="27" t="s">
        <v>235</v>
      </c>
      <c r="E17" s="94">
        <f>COUNTIF($I$41:$I$114,"Melampaui")</f>
        <v>0</v>
      </c>
      <c r="F17" s="95"/>
      <c r="H17" s="29"/>
      <c r="I17" s="30"/>
      <c r="J17" s="73"/>
      <c r="K17" s="31"/>
    </row>
    <row r="18" spans="2:11" ht="17" customHeight="1" x14ac:dyDescent="0.35">
      <c r="B18" s="86" t="s">
        <v>256</v>
      </c>
      <c r="C18" s="86"/>
      <c r="D18" s="86"/>
      <c r="E18" s="86"/>
      <c r="F18" s="86"/>
      <c r="H18" s="29"/>
      <c r="I18" s="30"/>
      <c r="J18" s="73"/>
      <c r="K18" s="31"/>
    </row>
    <row r="19" spans="2:11" ht="17" customHeight="1" x14ac:dyDescent="0.35">
      <c r="B19" s="78" t="s">
        <v>220</v>
      </c>
      <c r="C19" s="78"/>
      <c r="D19" s="78" t="s">
        <v>221</v>
      </c>
      <c r="E19" s="78"/>
      <c r="F19" s="78"/>
      <c r="H19" s="29"/>
      <c r="I19" s="30"/>
      <c r="J19" s="73"/>
      <c r="K19" s="31"/>
    </row>
    <row r="20" spans="2:11" ht="17" customHeight="1" x14ac:dyDescent="0.35">
      <c r="B20" s="32" t="s">
        <v>236</v>
      </c>
      <c r="C20" s="33">
        <f>COUNTIF(J41:J48,"Lokal/Wilayah")+COUNTIF(J51:J62,"Lokal/Wilayah")+COUNTIF(J65:J66,"Lokal/Wilayah")+COUNTIF(J69:J72,"Lokal/Wilayah")+COUNTIF(J78:J114,"Lokal/Wilayah")</f>
        <v>0</v>
      </c>
      <c r="D20" s="32" t="s">
        <v>236</v>
      </c>
      <c r="E20" s="85">
        <f>COUNTIF(K41:K48,"Lokal/Wilayah")+COUNTIF(K51:K62,"Lokal/Wilayah")+COUNTIF(K65,"Lokal/Wilayah")+COUNTIF(K69,"Lokal/Wilayah")+COUNTIF(K78:K114,"Lokal/Wilayah")</f>
        <v>0</v>
      </c>
      <c r="F20" s="85"/>
      <c r="H20" s="29"/>
      <c r="I20" s="30"/>
      <c r="J20" s="73"/>
      <c r="K20" s="31"/>
    </row>
    <row r="21" spans="2:11" ht="17" customHeight="1" x14ac:dyDescent="0.35">
      <c r="B21" s="32" t="s">
        <v>237</v>
      </c>
      <c r="C21" s="33">
        <f>COUNTIF(J41:J48,"Nasional")+COUNTIF(J51:J62,"Nasional")+COUNTIF(J65:J66,"Nasional")+COUNTIF(J69:J72,"Nasional")+COUNTIF(J78:J114,"Nasional")</f>
        <v>0</v>
      </c>
      <c r="D21" s="32" t="s">
        <v>237</v>
      </c>
      <c r="E21" s="85">
        <f>COUNTIF(K41:K48,"Nasional")+COUNTIF(K51:K62,"Nasional")+COUNTIF(K65,"Nasional")+COUNTIF(K69,"Nasional")+COUNTIF(K78:K114,"Nasional")</f>
        <v>0</v>
      </c>
      <c r="F21" s="85"/>
      <c r="H21" s="29"/>
      <c r="I21" s="30"/>
      <c r="J21" s="73"/>
      <c r="K21" s="31"/>
    </row>
    <row r="22" spans="2:11" ht="17" customHeight="1" x14ac:dyDescent="0.35">
      <c r="B22" s="32" t="s">
        <v>238</v>
      </c>
      <c r="C22" s="33">
        <f>COUNTIF(J41:J48,"Internasional")+COUNTIF(J51:J62,"Internasional")+COUNTIF(J65:J66,"Internasional")+COUNTIF(J69:J72,"Internasional")+COUNTIF(J78:J114,"Internasional")</f>
        <v>0</v>
      </c>
      <c r="D22" s="32" t="s">
        <v>238</v>
      </c>
      <c r="E22" s="85">
        <f>COUNTIF(K41:K48,"Internasional")+COUNTIF(K51:K62,"Internasional")+COUNTIF(K65,"Internasional")+COUNTIF(K69,"Internasional")+COUNTIF(K78:K114,"Internasional")</f>
        <v>0</v>
      </c>
      <c r="F22" s="85"/>
      <c r="H22" s="29"/>
      <c r="I22" s="30"/>
      <c r="J22" s="73"/>
      <c r="K22" s="31"/>
    </row>
    <row r="23" spans="2:11" ht="17" customHeight="1" x14ac:dyDescent="0.35">
      <c r="B23" s="82" t="s">
        <v>257</v>
      </c>
      <c r="C23" s="83"/>
      <c r="D23" s="83"/>
      <c r="E23" s="83"/>
      <c r="F23" s="84"/>
      <c r="H23" s="29"/>
      <c r="I23" s="30"/>
      <c r="J23" s="73"/>
      <c r="K23" s="31"/>
    </row>
    <row r="24" spans="2:11" ht="17" customHeight="1" x14ac:dyDescent="0.35">
      <c r="B24" s="78" t="s">
        <v>220</v>
      </c>
      <c r="C24" s="78"/>
      <c r="D24" s="78" t="s">
        <v>221</v>
      </c>
      <c r="E24" s="78"/>
      <c r="F24" s="78"/>
      <c r="H24" s="29"/>
      <c r="I24" s="30"/>
      <c r="J24" s="73"/>
      <c r="K24" s="31"/>
    </row>
    <row r="25" spans="2:11" ht="17" customHeight="1" x14ac:dyDescent="0.35">
      <c r="B25" s="32" t="s">
        <v>236</v>
      </c>
      <c r="C25" s="34">
        <f>COUNTIF(J49:J50,"lokal/wilayah")+COUNTIF(J63:J64,"lokal/wilayah")+COUNTIF(J67:J68,"lokal/wilayah")+COUNTIF(J73:J77,"lokal/wilayah")</f>
        <v>0</v>
      </c>
      <c r="D25" s="32" t="s">
        <v>236</v>
      </c>
      <c r="E25" s="85">
        <f>COUNTIF(K49,"Lokal/Wilayah")+COUNTIF(K63,"Lokal/Wilayah")+COUNTIF(K67,"Lokal/Wilayah")+COUNTIF(K73:K77,"Lokal/Wilayah")</f>
        <v>0</v>
      </c>
      <c r="F25" s="85"/>
      <c r="H25" s="29"/>
      <c r="I25" s="30"/>
      <c r="J25" s="73"/>
      <c r="K25" s="31"/>
    </row>
    <row r="26" spans="2:11" ht="17" customHeight="1" x14ac:dyDescent="0.35">
      <c r="B26" s="32" t="s">
        <v>237</v>
      </c>
      <c r="C26" s="34">
        <f>COUNTIF(J49:J50,"Nasional")+COUNTIF(J63:J64,"Nasional")+COUNTIF(J67:J68,"Nasional")+COUNTIF(J73:J77,"Nasional")</f>
        <v>0</v>
      </c>
      <c r="D26" s="32" t="s">
        <v>237</v>
      </c>
      <c r="E26" s="85">
        <f>COUNTIF(K49,"Nasional")+COUNTIF(K63,"Nasional")+COUNTIF(K67,"Nasional")+COUNTIF(K73:K77,"Nasional")</f>
        <v>0</v>
      </c>
      <c r="F26" s="85"/>
      <c r="H26" s="29"/>
      <c r="I26" s="30"/>
      <c r="J26" s="73"/>
      <c r="K26" s="31"/>
    </row>
    <row r="27" spans="2:11" ht="17" customHeight="1" x14ac:dyDescent="0.35">
      <c r="B27" s="82" t="s">
        <v>253</v>
      </c>
      <c r="C27" s="83"/>
      <c r="D27" s="83"/>
      <c r="E27" s="83"/>
      <c r="F27" s="84"/>
      <c r="H27" s="29"/>
      <c r="I27" s="30"/>
      <c r="J27" s="73"/>
      <c r="K27" s="31"/>
    </row>
    <row r="28" spans="2:11" ht="17" customHeight="1" x14ac:dyDescent="0.35">
      <c r="B28" s="78" t="s">
        <v>221</v>
      </c>
      <c r="C28" s="78"/>
      <c r="D28" s="79"/>
      <c r="E28" s="80"/>
      <c r="F28" s="81"/>
      <c r="H28" s="29"/>
      <c r="I28" s="30"/>
      <c r="J28" s="73"/>
      <c r="K28" s="31"/>
    </row>
    <row r="29" spans="2:11" ht="17" customHeight="1" x14ac:dyDescent="0.35">
      <c r="B29" s="32" t="s">
        <v>236</v>
      </c>
      <c r="C29" s="33">
        <f>COUNTIF(K61,"Lokal/Wilayah")+COUNTIF(K89,"Lokal/Wilayah")+COUNTIF(K94:K114,"Lokal/Wilayah")</f>
        <v>0</v>
      </c>
      <c r="D29" s="79"/>
      <c r="E29" s="80"/>
      <c r="F29" s="81"/>
      <c r="H29" s="29"/>
      <c r="I29" s="30"/>
      <c r="J29" s="73"/>
      <c r="K29" s="31"/>
    </row>
    <row r="30" spans="2:11" ht="17" customHeight="1" x14ac:dyDescent="0.35">
      <c r="B30" s="32" t="s">
        <v>237</v>
      </c>
      <c r="C30" s="33">
        <f>COUNTIF(K61,"Nasional")+COUNTIF(K89,"Nasional")+COUNTIF(K94:K114,"Nasional")</f>
        <v>0</v>
      </c>
      <c r="D30" s="90"/>
      <c r="E30" s="91"/>
      <c r="F30" s="92"/>
      <c r="G30" s="22" t="s">
        <v>255</v>
      </c>
      <c r="H30" s="29"/>
      <c r="I30" s="30"/>
      <c r="J30" s="73"/>
      <c r="K30" s="31"/>
    </row>
    <row r="31" spans="2:11" ht="17" customHeight="1" x14ac:dyDescent="0.35">
      <c r="B31" s="32" t="s">
        <v>238</v>
      </c>
      <c r="C31" s="33">
        <f>COUNTIF(K61,"Internasional")+COUNTIF(K89,"Internasional")+COUNTIF(K94:K114,"Internasional")</f>
        <v>0</v>
      </c>
      <c r="D31" s="90"/>
      <c r="E31" s="91"/>
      <c r="F31" s="92"/>
      <c r="H31" s="29"/>
      <c r="I31" s="30"/>
      <c r="J31" s="73"/>
      <c r="K31" s="31"/>
    </row>
    <row r="32" spans="2:11" ht="17" customHeight="1" x14ac:dyDescent="0.35">
      <c r="B32" s="82" t="s">
        <v>241</v>
      </c>
      <c r="C32" s="83"/>
      <c r="D32" s="83"/>
      <c r="E32" s="83"/>
      <c r="F32" s="84"/>
      <c r="H32" s="29"/>
      <c r="I32" s="30"/>
      <c r="J32" s="73"/>
      <c r="K32" s="31"/>
    </row>
    <row r="33" spans="1:11" ht="17" customHeight="1" x14ac:dyDescent="0.35">
      <c r="B33" s="78" t="s">
        <v>221</v>
      </c>
      <c r="C33" s="78"/>
      <c r="D33" s="79"/>
      <c r="E33" s="80"/>
      <c r="F33" s="81"/>
      <c r="H33" s="29"/>
      <c r="I33" s="30"/>
      <c r="J33" s="73"/>
      <c r="K33" s="31"/>
    </row>
    <row r="34" spans="1:11" ht="17" customHeight="1" x14ac:dyDescent="0.35">
      <c r="B34" s="32" t="s">
        <v>243</v>
      </c>
      <c r="C34" s="33">
        <f>COUNTA(E52,E67,E71)</f>
        <v>0</v>
      </c>
      <c r="D34" s="90"/>
      <c r="E34" s="91"/>
      <c r="F34" s="92"/>
      <c r="H34" s="29"/>
      <c r="I34" s="30"/>
      <c r="J34" s="73"/>
      <c r="K34" s="31"/>
    </row>
    <row r="35" spans="1:11" x14ac:dyDescent="0.35">
      <c r="B35" s="32" t="s">
        <v>244</v>
      </c>
      <c r="C35" s="33">
        <f>COUNTA(F52,F67,F71)</f>
        <v>0</v>
      </c>
      <c r="D35" s="90"/>
      <c r="E35" s="91"/>
      <c r="F35" s="92"/>
      <c r="H35" s="29"/>
      <c r="I35" s="30"/>
      <c r="J35" s="73"/>
      <c r="K35" s="31"/>
    </row>
    <row r="36" spans="1:11" ht="17" customHeight="1" x14ac:dyDescent="0.35">
      <c r="B36" s="29"/>
      <c r="C36" s="35"/>
      <c r="D36" s="30"/>
      <c r="E36" s="30"/>
      <c r="F36" s="30"/>
      <c r="H36" s="29"/>
      <c r="I36" s="30"/>
      <c r="J36" s="73"/>
      <c r="K36" s="31"/>
    </row>
    <row r="38" spans="1:11" ht="16" customHeight="1" x14ac:dyDescent="0.35">
      <c r="A38" s="121" t="s">
        <v>8</v>
      </c>
      <c r="B38" s="78" t="s">
        <v>9</v>
      </c>
      <c r="C38" s="78" t="s">
        <v>10</v>
      </c>
      <c r="D38" s="78" t="s">
        <v>11</v>
      </c>
      <c r="E38" s="121" t="s">
        <v>12</v>
      </c>
      <c r="F38" s="121"/>
      <c r="G38" s="121"/>
      <c r="H38" s="121"/>
      <c r="I38" s="121"/>
      <c r="J38" s="121"/>
      <c r="K38" s="121"/>
    </row>
    <row r="39" spans="1:11" ht="34" customHeight="1" x14ac:dyDescent="0.35">
      <c r="A39" s="121"/>
      <c r="B39" s="78"/>
      <c r="C39" s="78"/>
      <c r="D39" s="78"/>
      <c r="E39" s="121" t="s">
        <v>13</v>
      </c>
      <c r="F39" s="121"/>
      <c r="G39" s="78" t="s">
        <v>252</v>
      </c>
      <c r="H39" s="122" t="s">
        <v>122</v>
      </c>
      <c r="I39" s="122"/>
      <c r="J39" s="116" t="s">
        <v>14</v>
      </c>
      <c r="K39" s="117"/>
    </row>
    <row r="40" spans="1:11" ht="64" customHeight="1" x14ac:dyDescent="0.35">
      <c r="A40" s="121"/>
      <c r="B40" s="78"/>
      <c r="C40" s="78"/>
      <c r="D40" s="78"/>
      <c r="E40" s="36" t="s">
        <v>239</v>
      </c>
      <c r="F40" s="36" t="s">
        <v>240</v>
      </c>
      <c r="G40" s="78"/>
      <c r="H40" s="37" t="s">
        <v>103</v>
      </c>
      <c r="I40" s="37" t="s">
        <v>120</v>
      </c>
      <c r="J40" s="37" t="s">
        <v>220</v>
      </c>
      <c r="K40" s="37" t="s">
        <v>221</v>
      </c>
    </row>
    <row r="41" spans="1:11" ht="84.75" customHeight="1" x14ac:dyDescent="0.35">
      <c r="A41" s="38" t="s">
        <v>50</v>
      </c>
      <c r="B41" s="123" t="s">
        <v>127</v>
      </c>
      <c r="C41" s="104" t="s">
        <v>15</v>
      </c>
      <c r="D41" s="40" t="s">
        <v>128</v>
      </c>
      <c r="E41" s="38"/>
      <c r="F41" s="38"/>
      <c r="G41" s="111"/>
      <c r="H41" s="107"/>
      <c r="I41" s="105"/>
      <c r="J41" s="41"/>
      <c r="K41" s="109"/>
    </row>
    <row r="42" spans="1:11" ht="80" customHeight="1" x14ac:dyDescent="0.35">
      <c r="A42" s="38" t="s">
        <v>51</v>
      </c>
      <c r="B42" s="123"/>
      <c r="C42" s="104"/>
      <c r="D42" s="40" t="s">
        <v>129</v>
      </c>
      <c r="E42" s="38"/>
      <c r="F42" s="38"/>
      <c r="G42" s="113"/>
      <c r="H42" s="108"/>
      <c r="I42" s="106"/>
      <c r="J42" s="41"/>
      <c r="K42" s="110"/>
    </row>
    <row r="43" spans="1:11" ht="84.75" customHeight="1" x14ac:dyDescent="0.35">
      <c r="A43" s="38" t="s">
        <v>52</v>
      </c>
      <c r="B43" s="123"/>
      <c r="C43" s="102" t="s">
        <v>16</v>
      </c>
      <c r="D43" s="40" t="s">
        <v>19</v>
      </c>
      <c r="E43" s="38"/>
      <c r="F43" s="38"/>
      <c r="G43" s="111"/>
      <c r="H43" s="107"/>
      <c r="I43" s="105"/>
      <c r="J43" s="41"/>
      <c r="K43" s="109"/>
    </row>
    <row r="44" spans="1:11" ht="104.25" customHeight="1" x14ac:dyDescent="0.35">
      <c r="A44" s="38" t="s">
        <v>53</v>
      </c>
      <c r="B44" s="123"/>
      <c r="C44" s="102"/>
      <c r="D44" s="40" t="s">
        <v>130</v>
      </c>
      <c r="E44" s="38"/>
      <c r="F44" s="38"/>
      <c r="G44" s="113"/>
      <c r="H44" s="108"/>
      <c r="I44" s="106"/>
      <c r="J44" s="41"/>
      <c r="K44" s="110"/>
    </row>
    <row r="45" spans="1:11" ht="80" customHeight="1" x14ac:dyDescent="0.35">
      <c r="A45" s="38" t="s">
        <v>54</v>
      </c>
      <c r="B45" s="123"/>
      <c r="C45" s="102" t="s">
        <v>17</v>
      </c>
      <c r="D45" s="40" t="s">
        <v>131</v>
      </c>
      <c r="E45" s="38"/>
      <c r="F45" s="38"/>
      <c r="G45" s="111"/>
      <c r="H45" s="107"/>
      <c r="I45" s="105"/>
      <c r="J45" s="41"/>
      <c r="K45" s="109"/>
    </row>
    <row r="46" spans="1:11" ht="80" customHeight="1" x14ac:dyDescent="0.35">
      <c r="A46" s="38" t="s">
        <v>55</v>
      </c>
      <c r="B46" s="123"/>
      <c r="C46" s="102"/>
      <c r="D46" s="40" t="s">
        <v>132</v>
      </c>
      <c r="E46" s="38"/>
      <c r="F46" s="38"/>
      <c r="G46" s="113"/>
      <c r="H46" s="108"/>
      <c r="I46" s="106"/>
      <c r="J46" s="41"/>
      <c r="K46" s="110"/>
    </row>
    <row r="47" spans="1:11" ht="100" customHeight="1" x14ac:dyDescent="0.35">
      <c r="A47" s="38" t="s">
        <v>56</v>
      </c>
      <c r="B47" s="123"/>
      <c r="C47" s="102" t="s">
        <v>18</v>
      </c>
      <c r="D47" s="40" t="s">
        <v>133</v>
      </c>
      <c r="E47" s="38"/>
      <c r="F47" s="38"/>
      <c r="G47" s="111"/>
      <c r="H47" s="107"/>
      <c r="I47" s="105"/>
      <c r="J47" s="41"/>
      <c r="K47" s="109"/>
    </row>
    <row r="48" spans="1:11" ht="89" customHeight="1" x14ac:dyDescent="0.35">
      <c r="A48" s="38" t="s">
        <v>57</v>
      </c>
      <c r="B48" s="123"/>
      <c r="C48" s="102"/>
      <c r="D48" s="40" t="s">
        <v>134</v>
      </c>
      <c r="E48" s="38"/>
      <c r="F48" s="38"/>
      <c r="G48" s="113"/>
      <c r="H48" s="108"/>
      <c r="I48" s="106"/>
      <c r="J48" s="41"/>
      <c r="K48" s="110"/>
    </row>
    <row r="49" spans="1:11" ht="100.5" customHeight="1" x14ac:dyDescent="0.35">
      <c r="A49" s="38" t="s">
        <v>58</v>
      </c>
      <c r="B49" s="101" t="s">
        <v>135</v>
      </c>
      <c r="C49" s="102" t="s">
        <v>20</v>
      </c>
      <c r="D49" s="40" t="s">
        <v>21</v>
      </c>
      <c r="E49" s="38"/>
      <c r="F49" s="38"/>
      <c r="G49" s="111"/>
      <c r="H49" s="107"/>
      <c r="I49" s="105"/>
      <c r="J49" s="41"/>
      <c r="K49" s="109"/>
    </row>
    <row r="50" spans="1:11" ht="87" customHeight="1" x14ac:dyDescent="0.35">
      <c r="A50" s="38" t="s">
        <v>59</v>
      </c>
      <c r="B50" s="101"/>
      <c r="C50" s="102"/>
      <c r="D50" s="40" t="s">
        <v>136</v>
      </c>
      <c r="E50" s="38"/>
      <c r="F50" s="38"/>
      <c r="G50" s="113"/>
      <c r="H50" s="108"/>
      <c r="I50" s="106"/>
      <c r="J50" s="41"/>
      <c r="K50" s="110"/>
    </row>
    <row r="51" spans="1:11" ht="118.5" customHeight="1" x14ac:dyDescent="0.35">
      <c r="A51" s="38" t="s">
        <v>60</v>
      </c>
      <c r="B51" s="101"/>
      <c r="C51" s="102" t="s">
        <v>22</v>
      </c>
      <c r="D51" s="40" t="s">
        <v>137</v>
      </c>
      <c r="E51" s="38"/>
      <c r="F51" s="38"/>
      <c r="G51" s="111"/>
      <c r="H51" s="109"/>
      <c r="I51" s="107"/>
      <c r="J51" s="41"/>
      <c r="K51" s="109"/>
    </row>
    <row r="52" spans="1:11" ht="62" x14ac:dyDescent="0.35">
      <c r="A52" s="38" t="s">
        <v>61</v>
      </c>
      <c r="B52" s="101"/>
      <c r="C52" s="102"/>
      <c r="D52" s="42" t="s">
        <v>210</v>
      </c>
      <c r="E52" s="38"/>
      <c r="F52" s="38"/>
      <c r="G52" s="113"/>
      <c r="H52" s="110"/>
      <c r="I52" s="108"/>
      <c r="J52" s="41"/>
      <c r="K52" s="110"/>
    </row>
    <row r="53" spans="1:11" ht="45" customHeight="1" x14ac:dyDescent="0.35">
      <c r="A53" s="38" t="s">
        <v>62</v>
      </c>
      <c r="B53" s="101"/>
      <c r="C53" s="102" t="s">
        <v>23</v>
      </c>
      <c r="D53" s="40" t="s">
        <v>139</v>
      </c>
      <c r="E53" s="38"/>
      <c r="F53" s="38"/>
      <c r="G53" s="111"/>
      <c r="H53" s="109"/>
      <c r="I53" s="107"/>
      <c r="J53" s="41"/>
      <c r="K53" s="109"/>
    </row>
    <row r="54" spans="1:11" ht="79.5" customHeight="1" x14ac:dyDescent="0.35">
      <c r="A54" s="38" t="s">
        <v>63</v>
      </c>
      <c r="B54" s="101"/>
      <c r="C54" s="102"/>
      <c r="D54" s="40" t="s">
        <v>125</v>
      </c>
      <c r="E54" s="38"/>
      <c r="F54" s="38"/>
      <c r="G54" s="112"/>
      <c r="H54" s="118"/>
      <c r="I54" s="115"/>
      <c r="J54" s="41"/>
      <c r="K54" s="118"/>
    </row>
    <row r="55" spans="1:11" ht="96.75" customHeight="1" x14ac:dyDescent="0.35">
      <c r="A55" s="38" t="s">
        <v>64</v>
      </c>
      <c r="B55" s="101"/>
      <c r="C55" s="102"/>
      <c r="D55" s="40" t="s">
        <v>140</v>
      </c>
      <c r="E55" s="38"/>
      <c r="F55" s="38"/>
      <c r="G55" s="112"/>
      <c r="H55" s="118"/>
      <c r="I55" s="115"/>
      <c r="J55" s="41"/>
      <c r="K55" s="118"/>
    </row>
    <row r="56" spans="1:11" ht="69.75" customHeight="1" x14ac:dyDescent="0.35">
      <c r="A56" s="38" t="s">
        <v>65</v>
      </c>
      <c r="B56" s="101"/>
      <c r="C56" s="102"/>
      <c r="D56" s="40" t="s">
        <v>141</v>
      </c>
      <c r="E56" s="38"/>
      <c r="F56" s="38"/>
      <c r="G56" s="113"/>
      <c r="H56" s="110"/>
      <c r="I56" s="108"/>
      <c r="J56" s="41"/>
      <c r="K56" s="110"/>
    </row>
    <row r="57" spans="1:11" ht="80" customHeight="1" x14ac:dyDescent="0.35">
      <c r="A57" s="38" t="s">
        <v>66</v>
      </c>
      <c r="B57" s="101" t="s">
        <v>142</v>
      </c>
      <c r="C57" s="102" t="s">
        <v>24</v>
      </c>
      <c r="D57" s="40" t="s">
        <v>143</v>
      </c>
      <c r="E57" s="38"/>
      <c r="F57" s="38"/>
      <c r="G57" s="111"/>
      <c r="H57" s="107"/>
      <c r="I57" s="105"/>
      <c r="J57" s="41"/>
      <c r="K57" s="109"/>
    </row>
    <row r="58" spans="1:11" ht="80" customHeight="1" x14ac:dyDescent="0.35">
      <c r="A58" s="38" t="s">
        <v>67</v>
      </c>
      <c r="B58" s="101"/>
      <c r="C58" s="102"/>
      <c r="D58" s="40" t="s">
        <v>144</v>
      </c>
      <c r="E58" s="38"/>
      <c r="F58" s="38"/>
      <c r="G58" s="113"/>
      <c r="H58" s="108"/>
      <c r="I58" s="106"/>
      <c r="J58" s="41"/>
      <c r="K58" s="110"/>
    </row>
    <row r="59" spans="1:11" ht="80" customHeight="1" x14ac:dyDescent="0.35">
      <c r="A59" s="38" t="s">
        <v>68</v>
      </c>
      <c r="B59" s="101"/>
      <c r="C59" s="105" t="s">
        <v>145</v>
      </c>
      <c r="D59" s="40" t="s">
        <v>147</v>
      </c>
      <c r="E59" s="38"/>
      <c r="F59" s="38"/>
      <c r="G59" s="101"/>
      <c r="H59" s="103"/>
      <c r="I59" s="102"/>
      <c r="J59" s="41"/>
      <c r="K59" s="104"/>
    </row>
    <row r="60" spans="1:11" ht="216" customHeight="1" x14ac:dyDescent="0.35">
      <c r="A60" s="38" t="s">
        <v>69</v>
      </c>
      <c r="B60" s="101"/>
      <c r="C60" s="106"/>
      <c r="D60" s="40" t="s">
        <v>148</v>
      </c>
      <c r="E60" s="38"/>
      <c r="F60" s="38"/>
      <c r="G60" s="101"/>
      <c r="H60" s="103"/>
      <c r="I60" s="102"/>
      <c r="J60" s="41"/>
      <c r="K60" s="104"/>
    </row>
    <row r="61" spans="1:11" ht="80" customHeight="1" x14ac:dyDescent="0.35">
      <c r="A61" s="38" t="s">
        <v>70</v>
      </c>
      <c r="B61" s="101"/>
      <c r="C61" s="105" t="s">
        <v>146</v>
      </c>
      <c r="D61" s="40" t="s">
        <v>149</v>
      </c>
      <c r="E61" s="38"/>
      <c r="F61" s="38"/>
      <c r="G61" s="101"/>
      <c r="H61" s="103"/>
      <c r="I61" s="102"/>
      <c r="J61" s="41"/>
      <c r="K61" s="104"/>
    </row>
    <row r="62" spans="1:11" ht="93.75" customHeight="1" x14ac:dyDescent="0.35">
      <c r="A62" s="38" t="s">
        <v>71</v>
      </c>
      <c r="B62" s="101"/>
      <c r="C62" s="106"/>
      <c r="D62" s="40" t="s">
        <v>150</v>
      </c>
      <c r="E62" s="38"/>
      <c r="F62" s="38"/>
      <c r="G62" s="101"/>
      <c r="H62" s="103"/>
      <c r="I62" s="102"/>
      <c r="J62" s="41"/>
      <c r="K62" s="104"/>
    </row>
    <row r="63" spans="1:11" ht="80" customHeight="1" x14ac:dyDescent="0.35">
      <c r="A63" s="38" t="s">
        <v>72</v>
      </c>
      <c r="B63" s="101"/>
      <c r="C63" s="102" t="s">
        <v>25</v>
      </c>
      <c r="D63" s="43" t="s">
        <v>151</v>
      </c>
      <c r="E63" s="38"/>
      <c r="F63" s="38"/>
      <c r="G63" s="111"/>
      <c r="H63" s="107"/>
      <c r="I63" s="105"/>
      <c r="J63" s="41"/>
      <c r="K63" s="109"/>
    </row>
    <row r="64" spans="1:11" ht="80" customHeight="1" x14ac:dyDescent="0.35">
      <c r="A64" s="38" t="s">
        <v>73</v>
      </c>
      <c r="B64" s="101"/>
      <c r="C64" s="102"/>
      <c r="D64" s="44" t="s">
        <v>26</v>
      </c>
      <c r="E64" s="38"/>
      <c r="F64" s="38"/>
      <c r="G64" s="113"/>
      <c r="H64" s="108"/>
      <c r="I64" s="106"/>
      <c r="J64" s="41"/>
      <c r="K64" s="110"/>
    </row>
    <row r="65" spans="1:11" ht="80" customHeight="1" x14ac:dyDescent="0.35">
      <c r="A65" s="38" t="s">
        <v>195</v>
      </c>
      <c r="B65" s="101"/>
      <c r="C65" s="102" t="s">
        <v>27</v>
      </c>
      <c r="D65" s="43" t="s">
        <v>152</v>
      </c>
      <c r="E65" s="38"/>
      <c r="F65" s="38"/>
      <c r="G65" s="111"/>
      <c r="H65" s="107"/>
      <c r="I65" s="105"/>
      <c r="J65" s="41"/>
      <c r="K65" s="109"/>
    </row>
    <row r="66" spans="1:11" ht="80" customHeight="1" x14ac:dyDescent="0.35">
      <c r="A66" s="38" t="s">
        <v>196</v>
      </c>
      <c r="B66" s="101"/>
      <c r="C66" s="102"/>
      <c r="D66" s="43" t="s">
        <v>153</v>
      </c>
      <c r="E66" s="38"/>
      <c r="F66" s="38"/>
      <c r="G66" s="113"/>
      <c r="H66" s="108"/>
      <c r="I66" s="106"/>
      <c r="J66" s="41"/>
      <c r="K66" s="110"/>
    </row>
    <row r="67" spans="1:11" ht="80" customHeight="1" x14ac:dyDescent="0.35">
      <c r="A67" s="38" t="s">
        <v>74</v>
      </c>
      <c r="B67" s="101" t="s">
        <v>44</v>
      </c>
      <c r="C67" s="105" t="s">
        <v>28</v>
      </c>
      <c r="D67" s="42" t="s">
        <v>211</v>
      </c>
      <c r="E67" s="38"/>
      <c r="F67" s="38"/>
      <c r="G67" s="111"/>
      <c r="H67" s="105"/>
      <c r="I67" s="107"/>
      <c r="J67" s="41"/>
      <c r="K67" s="109"/>
    </row>
    <row r="68" spans="1:11" ht="80" customHeight="1" x14ac:dyDescent="0.35">
      <c r="A68" s="38" t="s">
        <v>75</v>
      </c>
      <c r="B68" s="101"/>
      <c r="C68" s="106"/>
      <c r="D68" s="43" t="s">
        <v>156</v>
      </c>
      <c r="E68" s="38"/>
      <c r="F68" s="38"/>
      <c r="G68" s="113"/>
      <c r="H68" s="106"/>
      <c r="I68" s="108"/>
      <c r="J68" s="41"/>
      <c r="K68" s="110"/>
    </row>
    <row r="69" spans="1:11" ht="108" customHeight="1" x14ac:dyDescent="0.35">
      <c r="A69" s="38" t="s">
        <v>213</v>
      </c>
      <c r="B69" s="101"/>
      <c r="C69" s="105" t="s">
        <v>29</v>
      </c>
      <c r="D69" s="43" t="s">
        <v>157</v>
      </c>
      <c r="E69" s="38"/>
      <c r="F69" s="38"/>
      <c r="G69" s="111"/>
      <c r="H69" s="107"/>
      <c r="I69" s="105"/>
      <c r="J69" s="41"/>
      <c r="K69" s="109"/>
    </row>
    <row r="70" spans="1:11" ht="80" customHeight="1" x14ac:dyDescent="0.35">
      <c r="A70" s="38" t="s">
        <v>214</v>
      </c>
      <c r="B70" s="101"/>
      <c r="C70" s="114"/>
      <c r="D70" s="43" t="s">
        <v>158</v>
      </c>
      <c r="E70" s="38"/>
      <c r="F70" s="38"/>
      <c r="G70" s="112"/>
      <c r="H70" s="115"/>
      <c r="I70" s="114"/>
      <c r="J70" s="41"/>
      <c r="K70" s="118"/>
    </row>
    <row r="71" spans="1:11" ht="80" customHeight="1" x14ac:dyDescent="0.35">
      <c r="A71" s="38" t="s">
        <v>215</v>
      </c>
      <c r="B71" s="101"/>
      <c r="C71" s="114"/>
      <c r="D71" s="42" t="s">
        <v>212</v>
      </c>
      <c r="E71" s="38"/>
      <c r="F71" s="38"/>
      <c r="G71" s="112"/>
      <c r="H71" s="115"/>
      <c r="I71" s="114"/>
      <c r="J71" s="41"/>
      <c r="K71" s="118"/>
    </row>
    <row r="72" spans="1:11" ht="80" customHeight="1" x14ac:dyDescent="0.35">
      <c r="A72" s="38" t="s">
        <v>216</v>
      </c>
      <c r="B72" s="101"/>
      <c r="C72" s="106"/>
      <c r="D72" s="43" t="s">
        <v>160</v>
      </c>
      <c r="E72" s="38"/>
      <c r="F72" s="38"/>
      <c r="G72" s="113"/>
      <c r="H72" s="108"/>
      <c r="I72" s="106"/>
      <c r="J72" s="41"/>
      <c r="K72" s="110"/>
    </row>
    <row r="73" spans="1:11" ht="99.75" customHeight="1" x14ac:dyDescent="0.35">
      <c r="A73" s="38" t="s">
        <v>76</v>
      </c>
      <c r="B73" s="101"/>
      <c r="C73" s="45" t="s">
        <v>30</v>
      </c>
      <c r="D73" s="43" t="s">
        <v>154</v>
      </c>
      <c r="E73" s="38"/>
      <c r="F73" s="38"/>
      <c r="G73" s="40"/>
      <c r="H73" s="45"/>
      <c r="I73" s="46"/>
      <c r="J73" s="41"/>
      <c r="K73" s="39"/>
    </row>
    <row r="74" spans="1:11" ht="80" customHeight="1" x14ac:dyDescent="0.35">
      <c r="A74" s="38" t="s">
        <v>77</v>
      </c>
      <c r="B74" s="101"/>
      <c r="C74" s="102" t="s">
        <v>31</v>
      </c>
      <c r="D74" s="43" t="s">
        <v>161</v>
      </c>
      <c r="E74" s="38"/>
      <c r="F74" s="38"/>
      <c r="G74" s="111"/>
      <c r="H74" s="107"/>
      <c r="I74" s="105"/>
      <c r="J74" s="41"/>
      <c r="K74" s="109"/>
    </row>
    <row r="75" spans="1:11" ht="80" customHeight="1" x14ac:dyDescent="0.35">
      <c r="A75" s="38" t="s">
        <v>228</v>
      </c>
      <c r="B75" s="101"/>
      <c r="C75" s="102"/>
      <c r="D75" s="40" t="s">
        <v>162</v>
      </c>
      <c r="E75" s="38"/>
      <c r="F75" s="38"/>
      <c r="G75" s="113"/>
      <c r="H75" s="108"/>
      <c r="I75" s="106"/>
      <c r="J75" s="41"/>
      <c r="K75" s="110"/>
    </row>
    <row r="76" spans="1:11" ht="91.5" customHeight="1" x14ac:dyDescent="0.35">
      <c r="A76" s="38" t="s">
        <v>78</v>
      </c>
      <c r="B76" s="101" t="s">
        <v>45</v>
      </c>
      <c r="C76" s="102" t="s">
        <v>32</v>
      </c>
      <c r="D76" s="43" t="s">
        <v>163</v>
      </c>
      <c r="E76" s="38"/>
      <c r="F76" s="38"/>
      <c r="G76" s="111"/>
      <c r="H76" s="109"/>
      <c r="I76" s="107"/>
      <c r="J76" s="41"/>
      <c r="K76" s="109"/>
    </row>
    <row r="77" spans="1:11" ht="80" customHeight="1" x14ac:dyDescent="0.35">
      <c r="A77" s="38" t="s">
        <v>79</v>
      </c>
      <c r="B77" s="101"/>
      <c r="C77" s="102"/>
      <c r="D77" s="43" t="s">
        <v>34</v>
      </c>
      <c r="E77" s="38"/>
      <c r="F77" s="38"/>
      <c r="G77" s="113"/>
      <c r="H77" s="110"/>
      <c r="I77" s="108"/>
      <c r="J77" s="41"/>
      <c r="K77" s="110"/>
    </row>
    <row r="78" spans="1:11" ht="100.5" customHeight="1" x14ac:dyDescent="0.35">
      <c r="A78" s="38" t="s">
        <v>80</v>
      </c>
      <c r="B78" s="101"/>
      <c r="C78" s="102" t="s">
        <v>33</v>
      </c>
      <c r="D78" s="43" t="s">
        <v>35</v>
      </c>
      <c r="E78" s="38"/>
      <c r="F78" s="38"/>
      <c r="G78" s="111"/>
      <c r="H78" s="105"/>
      <c r="I78" s="107"/>
      <c r="J78" s="41"/>
      <c r="K78" s="109"/>
    </row>
    <row r="79" spans="1:11" ht="80" customHeight="1" x14ac:dyDescent="0.35">
      <c r="A79" s="38" t="s">
        <v>81</v>
      </c>
      <c r="B79" s="101"/>
      <c r="C79" s="102"/>
      <c r="D79" s="43" t="s">
        <v>164</v>
      </c>
      <c r="E79" s="38"/>
      <c r="F79" s="38"/>
      <c r="G79" s="113"/>
      <c r="H79" s="106"/>
      <c r="I79" s="108"/>
      <c r="J79" s="41"/>
      <c r="K79" s="110"/>
    </row>
    <row r="80" spans="1:11" ht="123.75" customHeight="1" x14ac:dyDescent="0.35">
      <c r="A80" s="38" t="s">
        <v>82</v>
      </c>
      <c r="B80" s="101" t="s">
        <v>165</v>
      </c>
      <c r="C80" s="102" t="s">
        <v>36</v>
      </c>
      <c r="D80" s="43" t="s">
        <v>166</v>
      </c>
      <c r="E80" s="38"/>
      <c r="F80" s="38"/>
      <c r="G80" s="111"/>
      <c r="H80" s="105"/>
      <c r="I80" s="107"/>
      <c r="J80" s="41"/>
      <c r="K80" s="109"/>
    </row>
    <row r="81" spans="1:11" ht="80" customHeight="1" x14ac:dyDescent="0.35">
      <c r="A81" s="38" t="s">
        <v>83</v>
      </c>
      <c r="B81" s="101"/>
      <c r="C81" s="102"/>
      <c r="D81" s="43" t="s">
        <v>167</v>
      </c>
      <c r="E81" s="38"/>
      <c r="F81" s="38"/>
      <c r="G81" s="112"/>
      <c r="H81" s="114"/>
      <c r="I81" s="115"/>
      <c r="J81" s="41"/>
      <c r="K81" s="118"/>
    </row>
    <row r="82" spans="1:11" ht="80" customHeight="1" x14ac:dyDescent="0.35">
      <c r="A82" s="38" t="s">
        <v>84</v>
      </c>
      <c r="B82" s="101"/>
      <c r="C82" s="105" t="s">
        <v>37</v>
      </c>
      <c r="D82" s="43" t="s">
        <v>168</v>
      </c>
      <c r="E82" s="38"/>
      <c r="F82" s="38"/>
      <c r="G82" s="111"/>
      <c r="H82" s="105"/>
      <c r="I82" s="107"/>
      <c r="J82" s="41"/>
      <c r="K82" s="109"/>
    </row>
    <row r="83" spans="1:11" ht="80" customHeight="1" x14ac:dyDescent="0.35">
      <c r="A83" s="38" t="s">
        <v>85</v>
      </c>
      <c r="B83" s="101"/>
      <c r="C83" s="114"/>
      <c r="D83" s="43" t="s">
        <v>169</v>
      </c>
      <c r="E83" s="38"/>
      <c r="F83" s="38"/>
      <c r="G83" s="112"/>
      <c r="H83" s="114"/>
      <c r="I83" s="115"/>
      <c r="J83" s="41"/>
      <c r="K83" s="118"/>
    </row>
    <row r="84" spans="1:11" ht="108" customHeight="1" x14ac:dyDescent="0.35">
      <c r="A84" s="38" t="s">
        <v>86</v>
      </c>
      <c r="B84" s="101"/>
      <c r="C84" s="114"/>
      <c r="D84" s="43" t="s">
        <v>170</v>
      </c>
      <c r="E84" s="38"/>
      <c r="F84" s="38"/>
      <c r="G84" s="112"/>
      <c r="H84" s="114"/>
      <c r="I84" s="115"/>
      <c r="J84" s="41"/>
      <c r="K84" s="118"/>
    </row>
    <row r="85" spans="1:11" ht="97.5" customHeight="1" x14ac:dyDescent="0.35">
      <c r="A85" s="38" t="s">
        <v>217</v>
      </c>
      <c r="B85" s="101"/>
      <c r="C85" s="106"/>
      <c r="D85" s="43" t="s">
        <v>172</v>
      </c>
      <c r="E85" s="38"/>
      <c r="F85" s="38"/>
      <c r="G85" s="113"/>
      <c r="H85" s="106"/>
      <c r="I85" s="108"/>
      <c r="J85" s="41"/>
      <c r="K85" s="110"/>
    </row>
    <row r="86" spans="1:11" ht="80" customHeight="1" x14ac:dyDescent="0.35">
      <c r="A86" s="38" t="s">
        <v>87</v>
      </c>
      <c r="B86" s="101" t="s">
        <v>47</v>
      </c>
      <c r="C86" s="105" t="s">
        <v>38</v>
      </c>
      <c r="D86" s="43" t="s">
        <v>174</v>
      </c>
      <c r="E86" s="38"/>
      <c r="F86" s="38"/>
      <c r="G86" s="111"/>
      <c r="H86" s="105"/>
      <c r="I86" s="107"/>
      <c r="J86" s="41"/>
      <c r="K86" s="109"/>
    </row>
    <row r="87" spans="1:11" ht="80" customHeight="1" x14ac:dyDescent="0.35">
      <c r="A87" s="38" t="s">
        <v>88</v>
      </c>
      <c r="B87" s="101"/>
      <c r="C87" s="114"/>
      <c r="D87" s="43" t="s">
        <v>175</v>
      </c>
      <c r="E87" s="38"/>
      <c r="F87" s="38"/>
      <c r="G87" s="112"/>
      <c r="H87" s="114"/>
      <c r="I87" s="115"/>
      <c r="J87" s="41"/>
      <c r="K87" s="118"/>
    </row>
    <row r="88" spans="1:11" ht="80" customHeight="1" x14ac:dyDescent="0.35">
      <c r="A88" s="38" t="s">
        <v>197</v>
      </c>
      <c r="B88" s="101"/>
      <c r="C88" s="106"/>
      <c r="D88" s="43" t="s">
        <v>176</v>
      </c>
      <c r="E88" s="38"/>
      <c r="F88" s="38"/>
      <c r="G88" s="113"/>
      <c r="H88" s="106"/>
      <c r="I88" s="108"/>
      <c r="J88" s="41"/>
      <c r="K88" s="110"/>
    </row>
    <row r="89" spans="1:11" ht="90" customHeight="1" x14ac:dyDescent="0.35">
      <c r="A89" s="38" t="s">
        <v>89</v>
      </c>
      <c r="B89" s="101"/>
      <c r="C89" s="102" t="s">
        <v>39</v>
      </c>
      <c r="D89" s="43" t="s">
        <v>177</v>
      </c>
      <c r="E89" s="38"/>
      <c r="F89" s="38"/>
      <c r="G89" s="111"/>
      <c r="H89" s="105"/>
      <c r="I89" s="107"/>
      <c r="J89" s="41"/>
      <c r="K89" s="109"/>
    </row>
    <row r="90" spans="1:11" ht="80" customHeight="1" x14ac:dyDescent="0.35">
      <c r="A90" s="38" t="s">
        <v>90</v>
      </c>
      <c r="B90" s="101"/>
      <c r="C90" s="102"/>
      <c r="D90" s="43" t="s">
        <v>178</v>
      </c>
      <c r="E90" s="38"/>
      <c r="F90" s="38"/>
      <c r="G90" s="113"/>
      <c r="H90" s="106"/>
      <c r="I90" s="108"/>
      <c r="J90" s="41"/>
      <c r="K90" s="110"/>
    </row>
    <row r="91" spans="1:11" ht="80" customHeight="1" x14ac:dyDescent="0.35">
      <c r="A91" s="38" t="s">
        <v>91</v>
      </c>
      <c r="B91" s="101" t="s">
        <v>48</v>
      </c>
      <c r="C91" s="105" t="s">
        <v>38</v>
      </c>
      <c r="D91" s="43" t="s">
        <v>179</v>
      </c>
      <c r="E91" s="38"/>
      <c r="F91" s="38"/>
      <c r="G91" s="111"/>
      <c r="H91" s="105"/>
      <c r="I91" s="107"/>
      <c r="J91" s="41"/>
      <c r="K91" s="109"/>
    </row>
    <row r="92" spans="1:11" ht="80" customHeight="1" x14ac:dyDescent="0.35">
      <c r="A92" s="38" t="s">
        <v>92</v>
      </c>
      <c r="B92" s="101"/>
      <c r="C92" s="114"/>
      <c r="D92" s="43" t="s">
        <v>180</v>
      </c>
      <c r="E92" s="38"/>
      <c r="F92" s="38"/>
      <c r="G92" s="112"/>
      <c r="H92" s="114"/>
      <c r="I92" s="115"/>
      <c r="J92" s="41"/>
      <c r="K92" s="118"/>
    </row>
    <row r="93" spans="1:11" ht="80" customHeight="1" x14ac:dyDescent="0.35">
      <c r="A93" s="38" t="s">
        <v>198</v>
      </c>
      <c r="B93" s="101"/>
      <c r="C93" s="106"/>
      <c r="D93" s="47" t="s">
        <v>176</v>
      </c>
      <c r="E93" s="38"/>
      <c r="F93" s="38"/>
      <c r="G93" s="113"/>
      <c r="H93" s="106"/>
      <c r="I93" s="108"/>
      <c r="J93" s="41"/>
      <c r="K93" s="110"/>
    </row>
    <row r="94" spans="1:11" ht="105" customHeight="1" x14ac:dyDescent="0.35">
      <c r="A94" s="38" t="s">
        <v>93</v>
      </c>
      <c r="B94" s="101"/>
      <c r="C94" s="102" t="s">
        <v>39</v>
      </c>
      <c r="D94" s="43" t="s">
        <v>181</v>
      </c>
      <c r="E94" s="38"/>
      <c r="F94" s="38"/>
      <c r="G94" s="111"/>
      <c r="H94" s="105"/>
      <c r="I94" s="107"/>
      <c r="J94" s="41"/>
      <c r="K94" s="109"/>
    </row>
    <row r="95" spans="1:11" ht="231.5" customHeight="1" x14ac:dyDescent="0.35">
      <c r="A95" s="38" t="s">
        <v>94</v>
      </c>
      <c r="B95" s="101"/>
      <c r="C95" s="102"/>
      <c r="D95" s="43" t="s">
        <v>182</v>
      </c>
      <c r="E95" s="38"/>
      <c r="F95" s="38"/>
      <c r="G95" s="113"/>
      <c r="H95" s="106"/>
      <c r="I95" s="108"/>
      <c r="J95" s="41"/>
      <c r="K95" s="110"/>
    </row>
    <row r="96" spans="1:11" ht="80" customHeight="1" x14ac:dyDescent="0.35">
      <c r="A96" s="38" t="s">
        <v>95</v>
      </c>
      <c r="B96" s="101" t="s">
        <v>49</v>
      </c>
      <c r="C96" s="105" t="s">
        <v>40</v>
      </c>
      <c r="D96" s="43" t="s">
        <v>183</v>
      </c>
      <c r="E96" s="38"/>
      <c r="F96" s="38"/>
      <c r="G96" s="101"/>
      <c r="H96" s="102"/>
      <c r="I96" s="103"/>
      <c r="J96" s="41"/>
      <c r="K96" s="104"/>
    </row>
    <row r="97" spans="1:11" ht="80" customHeight="1" x14ac:dyDescent="0.35">
      <c r="A97" s="38" t="s">
        <v>96</v>
      </c>
      <c r="B97" s="101"/>
      <c r="C97" s="114"/>
      <c r="D97" s="43" t="s">
        <v>171</v>
      </c>
      <c r="E97" s="38"/>
      <c r="F97" s="38"/>
      <c r="G97" s="101"/>
      <c r="H97" s="102"/>
      <c r="I97" s="103"/>
      <c r="J97" s="41"/>
      <c r="K97" s="104"/>
    </row>
    <row r="98" spans="1:11" ht="80" customHeight="1" x14ac:dyDescent="0.35">
      <c r="A98" s="38" t="s">
        <v>97</v>
      </c>
      <c r="B98" s="101"/>
      <c r="C98" s="114"/>
      <c r="D98" s="43" t="s">
        <v>173</v>
      </c>
      <c r="E98" s="38"/>
      <c r="F98" s="38"/>
      <c r="G98" s="101"/>
      <c r="H98" s="102"/>
      <c r="I98" s="103"/>
      <c r="J98" s="41"/>
      <c r="K98" s="104"/>
    </row>
    <row r="99" spans="1:11" ht="80" customHeight="1" x14ac:dyDescent="0.35">
      <c r="A99" s="38" t="s">
        <v>98</v>
      </c>
      <c r="B99" s="101"/>
      <c r="C99" s="114"/>
      <c r="D99" s="43" t="s">
        <v>184</v>
      </c>
      <c r="E99" s="38"/>
      <c r="F99" s="38"/>
      <c r="G99" s="101"/>
      <c r="H99" s="102"/>
      <c r="I99" s="103"/>
      <c r="J99" s="41"/>
      <c r="K99" s="104"/>
    </row>
    <row r="100" spans="1:11" ht="80" customHeight="1" x14ac:dyDescent="0.35">
      <c r="A100" s="38" t="s">
        <v>99</v>
      </c>
      <c r="B100" s="101"/>
      <c r="C100" s="114"/>
      <c r="D100" s="43" t="s">
        <v>41</v>
      </c>
      <c r="E100" s="38"/>
      <c r="F100" s="38"/>
      <c r="G100" s="101"/>
      <c r="H100" s="102"/>
      <c r="I100" s="103"/>
      <c r="J100" s="41"/>
      <c r="K100" s="104"/>
    </row>
    <row r="101" spans="1:11" ht="80" customHeight="1" x14ac:dyDescent="0.35">
      <c r="A101" s="38" t="s">
        <v>199</v>
      </c>
      <c r="B101" s="101"/>
      <c r="C101" s="114"/>
      <c r="D101" s="43" t="s">
        <v>42</v>
      </c>
      <c r="E101" s="38"/>
      <c r="F101" s="38"/>
      <c r="G101" s="101"/>
      <c r="H101" s="102"/>
      <c r="I101" s="103"/>
      <c r="J101" s="41"/>
      <c r="K101" s="104"/>
    </row>
    <row r="102" spans="1:11" ht="80" customHeight="1" x14ac:dyDescent="0.35">
      <c r="A102" s="38" t="s">
        <v>200</v>
      </c>
      <c r="B102" s="101"/>
      <c r="C102" s="114"/>
      <c r="D102" s="43" t="s">
        <v>185</v>
      </c>
      <c r="E102" s="38"/>
      <c r="F102" s="38"/>
      <c r="G102" s="101"/>
      <c r="H102" s="102"/>
      <c r="I102" s="103"/>
      <c r="J102" s="41"/>
      <c r="K102" s="104"/>
    </row>
    <row r="103" spans="1:11" ht="80" customHeight="1" x14ac:dyDescent="0.35">
      <c r="A103" s="38" t="s">
        <v>201</v>
      </c>
      <c r="B103" s="101"/>
      <c r="C103" s="114"/>
      <c r="D103" s="43" t="s">
        <v>186</v>
      </c>
      <c r="E103" s="38"/>
      <c r="F103" s="38"/>
      <c r="G103" s="101"/>
      <c r="H103" s="102"/>
      <c r="I103" s="103"/>
      <c r="J103" s="41"/>
      <c r="K103" s="104"/>
    </row>
    <row r="104" spans="1:11" ht="80" customHeight="1" x14ac:dyDescent="0.35">
      <c r="A104" s="38" t="s">
        <v>202</v>
      </c>
      <c r="B104" s="101"/>
      <c r="C104" s="114"/>
      <c r="D104" s="43" t="s">
        <v>187</v>
      </c>
      <c r="E104" s="38"/>
      <c r="F104" s="38"/>
      <c r="G104" s="101"/>
      <c r="H104" s="102"/>
      <c r="I104" s="103"/>
      <c r="J104" s="41"/>
      <c r="K104" s="104"/>
    </row>
    <row r="105" spans="1:11" ht="80" customHeight="1" x14ac:dyDescent="0.35">
      <c r="A105" s="38" t="s">
        <v>203</v>
      </c>
      <c r="B105" s="101"/>
      <c r="C105" s="114"/>
      <c r="D105" s="48" t="s">
        <v>188</v>
      </c>
      <c r="E105" s="38"/>
      <c r="F105" s="38"/>
      <c r="G105" s="101"/>
      <c r="H105" s="102"/>
      <c r="I105" s="103"/>
      <c r="J105" s="41"/>
      <c r="K105" s="104"/>
    </row>
    <row r="106" spans="1:11" ht="80" customHeight="1" x14ac:dyDescent="0.35">
      <c r="A106" s="38" t="s">
        <v>204</v>
      </c>
      <c r="B106" s="101"/>
      <c r="C106" s="114"/>
      <c r="D106" s="48" t="s">
        <v>189</v>
      </c>
      <c r="E106" s="38"/>
      <c r="F106" s="38"/>
      <c r="G106" s="101"/>
      <c r="H106" s="102"/>
      <c r="I106" s="103"/>
      <c r="J106" s="41"/>
      <c r="K106" s="104"/>
    </row>
    <row r="107" spans="1:11" ht="80" customHeight="1" x14ac:dyDescent="0.35">
      <c r="A107" s="38" t="s">
        <v>218</v>
      </c>
      <c r="B107" s="101"/>
      <c r="C107" s="114"/>
      <c r="D107" s="48" t="s">
        <v>190</v>
      </c>
      <c r="E107" s="38"/>
      <c r="F107" s="38"/>
      <c r="G107" s="101"/>
      <c r="H107" s="102"/>
      <c r="I107" s="103"/>
      <c r="J107" s="41"/>
      <c r="K107" s="104"/>
    </row>
    <row r="108" spans="1:11" ht="80" customHeight="1" x14ac:dyDescent="0.35">
      <c r="A108" s="38" t="s">
        <v>219</v>
      </c>
      <c r="B108" s="101"/>
      <c r="C108" s="106"/>
      <c r="D108" s="48" t="s">
        <v>191</v>
      </c>
      <c r="E108" s="38"/>
      <c r="F108" s="38"/>
      <c r="G108" s="101"/>
      <c r="H108" s="102"/>
      <c r="I108" s="103"/>
      <c r="J108" s="41"/>
      <c r="K108" s="104"/>
    </row>
    <row r="109" spans="1:11" ht="80" customHeight="1" x14ac:dyDescent="0.35">
      <c r="A109" s="38" t="s">
        <v>100</v>
      </c>
      <c r="B109" s="101"/>
      <c r="C109" s="105" t="s">
        <v>205</v>
      </c>
      <c r="D109" s="43" t="s">
        <v>249</v>
      </c>
      <c r="E109" s="38"/>
      <c r="F109" s="38"/>
      <c r="G109" s="101"/>
      <c r="H109" s="102"/>
      <c r="I109" s="103"/>
      <c r="J109" s="41"/>
      <c r="K109" s="104"/>
    </row>
    <row r="110" spans="1:11" ht="57" customHeight="1" x14ac:dyDescent="0.35">
      <c r="A110" s="38" t="s">
        <v>101</v>
      </c>
      <c r="B110" s="101"/>
      <c r="C110" s="114"/>
      <c r="D110" s="43" t="s">
        <v>250</v>
      </c>
      <c r="E110" s="38"/>
      <c r="F110" s="38"/>
      <c r="G110" s="101"/>
      <c r="H110" s="102"/>
      <c r="I110" s="103"/>
      <c r="J110" s="41"/>
      <c r="K110" s="104"/>
    </row>
    <row r="111" spans="1:11" ht="80" customHeight="1" x14ac:dyDescent="0.35">
      <c r="A111" s="38" t="s">
        <v>102</v>
      </c>
      <c r="B111" s="101"/>
      <c r="C111" s="106"/>
      <c r="D111" s="43" t="s">
        <v>251</v>
      </c>
      <c r="E111" s="38"/>
      <c r="F111" s="38"/>
      <c r="G111" s="101"/>
      <c r="H111" s="102"/>
      <c r="I111" s="103"/>
      <c r="J111" s="41"/>
      <c r="K111" s="104"/>
    </row>
    <row r="112" spans="1:11" ht="80" customHeight="1" x14ac:dyDescent="0.35">
      <c r="A112" s="38" t="s">
        <v>207</v>
      </c>
      <c r="B112" s="101"/>
      <c r="C112" s="102" t="s">
        <v>206</v>
      </c>
      <c r="D112" s="43" t="s">
        <v>192</v>
      </c>
      <c r="E112" s="38"/>
      <c r="F112" s="38"/>
      <c r="G112" s="101"/>
      <c r="H112" s="102"/>
      <c r="I112" s="103"/>
      <c r="J112" s="41"/>
      <c r="K112" s="104"/>
    </row>
    <row r="113" spans="1:11" ht="80" customHeight="1" x14ac:dyDescent="0.35">
      <c r="A113" s="38" t="s">
        <v>208</v>
      </c>
      <c r="B113" s="101"/>
      <c r="C113" s="102"/>
      <c r="D113" s="43" t="s">
        <v>193</v>
      </c>
      <c r="E113" s="38"/>
      <c r="F113" s="38"/>
      <c r="G113" s="101"/>
      <c r="H113" s="102"/>
      <c r="I113" s="103"/>
      <c r="J113" s="41"/>
      <c r="K113" s="104"/>
    </row>
    <row r="114" spans="1:11" ht="80" customHeight="1" x14ac:dyDescent="0.35">
      <c r="A114" s="38" t="s">
        <v>209</v>
      </c>
      <c r="B114" s="101"/>
      <c r="C114" s="102"/>
      <c r="D114" s="43" t="s">
        <v>194</v>
      </c>
      <c r="E114" s="38"/>
      <c r="F114" s="38"/>
      <c r="G114" s="101"/>
      <c r="H114" s="102"/>
      <c r="I114" s="103"/>
      <c r="J114" s="39"/>
      <c r="K114" s="104"/>
    </row>
    <row r="115" spans="1:11" x14ac:dyDescent="0.35">
      <c r="B115" s="49"/>
      <c r="C115" s="23"/>
      <c r="D115" s="49"/>
    </row>
    <row r="116" spans="1:11" ht="190" customHeight="1" x14ac:dyDescent="0.35">
      <c r="B116" s="50" t="s">
        <v>247</v>
      </c>
      <c r="C116" s="101"/>
      <c r="D116" s="101"/>
      <c r="E116" s="101"/>
      <c r="F116" s="101"/>
      <c r="G116" s="101"/>
      <c r="H116" s="101"/>
      <c r="I116" s="101"/>
      <c r="J116" s="101"/>
      <c r="K116" s="101"/>
    </row>
    <row r="117" spans="1:11" x14ac:dyDescent="0.35">
      <c r="C117" s="23"/>
      <c r="D117" s="51"/>
      <c r="E117" s="23"/>
      <c r="F117" s="23"/>
    </row>
    <row r="118" spans="1:11" x14ac:dyDescent="0.35">
      <c r="B118" s="52" t="s">
        <v>254</v>
      </c>
      <c r="C118" s="23"/>
      <c r="D118" s="51"/>
      <c r="E118" s="23"/>
      <c r="F118" s="23"/>
    </row>
    <row r="119" spans="1:11" x14ac:dyDescent="0.35">
      <c r="B119" s="100" t="s">
        <v>104</v>
      </c>
      <c r="C119" s="100"/>
      <c r="D119" s="100"/>
      <c r="E119" s="100"/>
      <c r="F119" s="100"/>
      <c r="G119" s="100"/>
    </row>
    <row r="120" spans="1:11" x14ac:dyDescent="0.35">
      <c r="B120" s="18" t="s">
        <v>222</v>
      </c>
    </row>
    <row r="121" spans="1:11" x14ac:dyDescent="0.35">
      <c r="B121" s="18" t="s">
        <v>123</v>
      </c>
    </row>
    <row r="122" spans="1:11" x14ac:dyDescent="0.35">
      <c r="B122" s="18" t="s">
        <v>246</v>
      </c>
    </row>
    <row r="123" spans="1:11" x14ac:dyDescent="0.35">
      <c r="B123" s="53"/>
    </row>
  </sheetData>
  <sheetProtection algorithmName="SHA-512" hashValue="Ekd3H1F3NRUJmW+t5XcnaSO0104YRQQFsle0a1iqwYJ6TAhFd7HpYKIp6CES0xS5CIqditzqx7xHRdMB/Dhn3A==" saltValue="MBAKfdZxTKB+rjpC3oX4nw==" spinCount="100000" sheet="1" objects="1" scenarios="1" selectLockedCells="1" selectUnlockedCells="1"/>
  <protectedRanges>
    <protectedRange sqref="C116" name="Range2"/>
    <protectedRange sqref="J41:K114 I74 H73 I69 H67 I57:I66 H53 H51 I41:I50 H76:H114 E41:G114" name="Range1"/>
    <protectedRange sqref="D4:D8" name="Range3"/>
  </protectedRanges>
  <dataConsolidate/>
  <mergeCells count="184">
    <mergeCell ref="K109:K111"/>
    <mergeCell ref="H109:H111"/>
    <mergeCell ref="G109:G111"/>
    <mergeCell ref="C109:C111"/>
    <mergeCell ref="C91:C93"/>
    <mergeCell ref="C96:C108"/>
    <mergeCell ref="H86:H88"/>
    <mergeCell ref="G86:G88"/>
    <mergeCell ref="K91:K93"/>
    <mergeCell ref="I91:I93"/>
    <mergeCell ref="H91:H93"/>
    <mergeCell ref="G91:G93"/>
    <mergeCell ref="K96:K108"/>
    <mergeCell ref="I96:I108"/>
    <mergeCell ref="H96:H108"/>
    <mergeCell ref="G96:G108"/>
    <mergeCell ref="K86:K88"/>
    <mergeCell ref="I86:I88"/>
    <mergeCell ref="C86:C88"/>
    <mergeCell ref="I109:I111"/>
    <mergeCell ref="C89:C90"/>
    <mergeCell ref="C38:C40"/>
    <mergeCell ref="C41:C42"/>
    <mergeCell ref="C43:C44"/>
    <mergeCell ref="C45:C46"/>
    <mergeCell ref="C47:C48"/>
    <mergeCell ref="C69:C72"/>
    <mergeCell ref="C63:C64"/>
    <mergeCell ref="C65:C66"/>
    <mergeCell ref="I59:I60"/>
    <mergeCell ref="H59:H60"/>
    <mergeCell ref="I69:I72"/>
    <mergeCell ref="H69:H72"/>
    <mergeCell ref="G69:G72"/>
    <mergeCell ref="I67:I68"/>
    <mergeCell ref="H67:H68"/>
    <mergeCell ref="H49:H50"/>
    <mergeCell ref="A2:K2"/>
    <mergeCell ref="A1:K1"/>
    <mergeCell ref="B91:B95"/>
    <mergeCell ref="C94:C95"/>
    <mergeCell ref="B67:B75"/>
    <mergeCell ref="C67:C68"/>
    <mergeCell ref="C74:C75"/>
    <mergeCell ref="B76:B79"/>
    <mergeCell ref="C76:C77"/>
    <mergeCell ref="C78:C79"/>
    <mergeCell ref="B49:B56"/>
    <mergeCell ref="C49:C50"/>
    <mergeCell ref="C51:C52"/>
    <mergeCell ref="C53:C56"/>
    <mergeCell ref="B57:B66"/>
    <mergeCell ref="C57:C58"/>
    <mergeCell ref="D38:D40"/>
    <mergeCell ref="E39:F39"/>
    <mergeCell ref="E38:K38"/>
    <mergeCell ref="H39:I39"/>
    <mergeCell ref="B41:B48"/>
    <mergeCell ref="A38:A40"/>
    <mergeCell ref="B38:B40"/>
    <mergeCell ref="B86:B90"/>
    <mergeCell ref="B80:B85"/>
    <mergeCell ref="C80:C81"/>
    <mergeCell ref="C59:C60"/>
    <mergeCell ref="C61:C62"/>
    <mergeCell ref="K69:K72"/>
    <mergeCell ref="K80:K81"/>
    <mergeCell ref="K67:K68"/>
    <mergeCell ref="K76:K77"/>
    <mergeCell ref="K78:K79"/>
    <mergeCell ref="I65:I66"/>
    <mergeCell ref="K65:K66"/>
    <mergeCell ref="G59:G60"/>
    <mergeCell ref="G61:G62"/>
    <mergeCell ref="C82:C85"/>
    <mergeCell ref="K82:K85"/>
    <mergeCell ref="H80:H81"/>
    <mergeCell ref="I80:I81"/>
    <mergeCell ref="H74:H75"/>
    <mergeCell ref="I74:I75"/>
    <mergeCell ref="H76:H77"/>
    <mergeCell ref="I76:I77"/>
    <mergeCell ref="H78:H79"/>
    <mergeCell ref="I78:I79"/>
    <mergeCell ref="D34:F34"/>
    <mergeCell ref="D35:F35"/>
    <mergeCell ref="I49:I50"/>
    <mergeCell ref="K49:K50"/>
    <mergeCell ref="G39:G40"/>
    <mergeCell ref="G41:G42"/>
    <mergeCell ref="G43:G44"/>
    <mergeCell ref="G45:G46"/>
    <mergeCell ref="G112:G114"/>
    <mergeCell ref="G76:G77"/>
    <mergeCell ref="G78:G79"/>
    <mergeCell ref="G80:G81"/>
    <mergeCell ref="G63:G64"/>
    <mergeCell ref="G65:G66"/>
    <mergeCell ref="G67:G68"/>
    <mergeCell ref="G74:G75"/>
    <mergeCell ref="G89:G90"/>
    <mergeCell ref="G94:G95"/>
    <mergeCell ref="G47:G48"/>
    <mergeCell ref="H41:H42"/>
    <mergeCell ref="I41:I42"/>
    <mergeCell ref="K41:K42"/>
    <mergeCell ref="H47:H48"/>
    <mergeCell ref="I47:I48"/>
    <mergeCell ref="J39:K39"/>
    <mergeCell ref="K74:K75"/>
    <mergeCell ref="H57:H58"/>
    <mergeCell ref="I57:I58"/>
    <mergeCell ref="K57:K58"/>
    <mergeCell ref="G49:G50"/>
    <mergeCell ref="G51:G52"/>
    <mergeCell ref="G53:G56"/>
    <mergeCell ref="G57:G58"/>
    <mergeCell ref="H51:H52"/>
    <mergeCell ref="I51:I52"/>
    <mergeCell ref="K51:K52"/>
    <mergeCell ref="H53:H56"/>
    <mergeCell ref="I53:I56"/>
    <mergeCell ref="H65:H66"/>
    <mergeCell ref="K61:K62"/>
    <mergeCell ref="K47:K48"/>
    <mergeCell ref="H43:H44"/>
    <mergeCell ref="I43:I44"/>
    <mergeCell ref="K43:K44"/>
    <mergeCell ref="H45:H46"/>
    <mergeCell ref="I45:I46"/>
    <mergeCell ref="K45:K46"/>
    <mergeCell ref="K53:K56"/>
    <mergeCell ref="H8:I8"/>
    <mergeCell ref="B119:G119"/>
    <mergeCell ref="C116:K116"/>
    <mergeCell ref="H112:H114"/>
    <mergeCell ref="I112:I114"/>
    <mergeCell ref="K112:K114"/>
    <mergeCell ref="H94:H95"/>
    <mergeCell ref="I94:I95"/>
    <mergeCell ref="K94:K95"/>
    <mergeCell ref="B96:B114"/>
    <mergeCell ref="C112:C114"/>
    <mergeCell ref="H89:H90"/>
    <mergeCell ref="I89:I90"/>
    <mergeCell ref="K89:K90"/>
    <mergeCell ref="H63:H64"/>
    <mergeCell ref="I63:I64"/>
    <mergeCell ref="K63:K64"/>
    <mergeCell ref="I61:I62"/>
    <mergeCell ref="H61:H62"/>
    <mergeCell ref="K59:K60"/>
    <mergeCell ref="G82:G85"/>
    <mergeCell ref="B19:C19"/>
    <mergeCell ref="H82:H85"/>
    <mergeCell ref="I82:I85"/>
    <mergeCell ref="B10:F10"/>
    <mergeCell ref="B11:F11"/>
    <mergeCell ref="B14:F14"/>
    <mergeCell ref="E16:F16"/>
    <mergeCell ref="E17:F17"/>
    <mergeCell ref="D15:F15"/>
    <mergeCell ref="B15:C15"/>
    <mergeCell ref="B23:F23"/>
    <mergeCell ref="B24:C24"/>
    <mergeCell ref="D24:F24"/>
    <mergeCell ref="B33:C33"/>
    <mergeCell ref="D33:F33"/>
    <mergeCell ref="B32:F32"/>
    <mergeCell ref="E20:F20"/>
    <mergeCell ref="E21:F21"/>
    <mergeCell ref="E22:F22"/>
    <mergeCell ref="B18:F18"/>
    <mergeCell ref="D19:F19"/>
    <mergeCell ref="D12:F12"/>
    <mergeCell ref="D13:F13"/>
    <mergeCell ref="E25:F25"/>
    <mergeCell ref="E26:F26"/>
    <mergeCell ref="B27:F27"/>
    <mergeCell ref="D29:F29"/>
    <mergeCell ref="D30:F30"/>
    <mergeCell ref="D31:F31"/>
    <mergeCell ref="B28:C28"/>
    <mergeCell ref="D28:F28"/>
  </mergeCells>
  <dataValidations count="12">
    <dataValidation type="list" allowBlank="1" showInputMessage="1" showErrorMessage="1" sqref="I61 H67:H68 I63:I66 H73 I74:I75 H76:H82 H86 H89:H91 H94:H98 H109 I69 H51:H56 I57:I59 I41:I50 H112:H114" xr:uid="{00000000-0002-0000-0100-000000000000}">
      <formula1>"Sesuai,Melampaui"</formula1>
    </dataValidation>
    <dataValidation type="list" allowBlank="1" showInputMessage="1" showErrorMessage="1" sqref="J110:J114 J69:K69 J61:K61 K51:K59 K78:K82 J86:K86 K89:K91 K94:K98 J109:K109 J78:J85 J51:J60 J65:K66 J87:J108 J41:K48 J62 J70:J72 K112:K114" xr:uid="{00000000-0002-0000-0100-000001000000}">
      <formula1>"Lokal/Wilayah,Nasional,Internasional"</formula1>
    </dataValidation>
    <dataValidation type="list" allowBlank="1" showInputMessage="1" showErrorMessage="1" sqref="J49:K50 J63:K64 J67:K68 J73:J77 K73:K74 K76:K77" xr:uid="{00000000-0002-0000-0100-000003000000}">
      <formula1>"Lokal/Wilayah,Nasional"</formula1>
    </dataValidation>
    <dataValidation type="list" showInputMessage="1" showErrorMessage="1" errorTitle="Error" error="Anda Sudah Memilih" sqref="F43:F114" xr:uid="{00000000-0002-0000-0100-000002000000}">
      <formula1>IF(ISBLANK(E43),allowed,not_allowed)</formula1>
    </dataValidation>
    <dataValidation type="list" showInputMessage="1" showErrorMessage="1" errorTitle="Error" error="Anda sudah memilih" sqref="E41" xr:uid="{6D9BE4A9-A035-4D7C-A4BA-E04CD2F9E5BE}">
      <formula1>IF(ISBLANK(F41),allowed,not_allowed)</formula1>
    </dataValidation>
    <dataValidation type="list" showInputMessage="1" showErrorMessage="1" errorTitle="Stop" error="sudah memilih salah satu" sqref="F41" xr:uid="{FC672717-5B2A-445E-9575-DE3C3075EF67}">
      <formula1>IF(ISBLANK(E41),allowed,not_allowed)</formula1>
    </dataValidation>
    <dataValidation type="list" showInputMessage="1" showErrorMessage="1" errorTitle="Error" error="Anda Sudah Milih" sqref="E46:E49 E43:E44 E51:E56" xr:uid="{C8147441-4E37-4FC0-A7F5-1E65D005DA33}">
      <formula1>IF(ISBLANK(F43),allowed,not_allowed)</formula1>
    </dataValidation>
    <dataValidation type="list" showInputMessage="1" showErrorMessage="1" errorTitle="Error" error="Anda Sudah Memilih" sqref="E45 E58:E114" xr:uid="{A8905579-4986-4B7F-9187-9C9CC89DFE28}">
      <formula1>IF(ISBLANK(F45),allowed,not_allowed)</formula1>
    </dataValidation>
    <dataValidation type="list" showInputMessage="1" showErrorMessage="1" sqref="E50" xr:uid="{A9370FDD-F03D-4249-A06A-5B415DD06BC3}">
      <formula1>IF(ISBLANK(F50),allowed,not_allowed)</formula1>
    </dataValidation>
    <dataValidation type="list" allowBlank="1" showInputMessage="1" showErrorMessage="1" errorTitle="Error" error="Anda Sudah Memilih" sqref="E57" xr:uid="{FC702FDA-3C97-45C7-9919-CA99A64F9561}">
      <formula1>IF(ISBLANK(F57),allowed,not_allowed)</formula1>
    </dataValidation>
    <dataValidation type="list" showInputMessage="1" showErrorMessage="1" sqref="F42" xr:uid="{F84740C1-DE9B-491B-A48D-3410E4FDEAA0}">
      <formula1>IF(ISBLANK(E42),allowed,not_allowed)</formula1>
    </dataValidation>
    <dataValidation type="list" showInputMessage="1" showErrorMessage="1" errorTitle="Error " error="Anda Sudah Milih" sqref="E42" xr:uid="{446701AF-BCAC-4740-BF05-94FD97EF1F57}">
      <formula1>IF(ISBLANK(F42),allowed,not_allowed)</formula1>
    </dataValidation>
  </dataValidations>
  <hyperlinks>
    <hyperlink ref="B118" r:id="rId1" xr:uid="{435AC8A7-E25B-CB43-BE63-9D7143E750D2}"/>
  </hyperlinks>
  <pageMargins left="0.7" right="0.7" top="0.75" bottom="0.75" header="0.3" footer="0.3"/>
  <pageSetup paperSize="9" scale="3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30"/>
  <sheetViews>
    <sheetView tabSelected="1" zoomScale="70" zoomScaleNormal="70" workbookViewId="0">
      <selection activeCell="G24" sqref="G24"/>
    </sheetView>
  </sheetViews>
  <sheetFormatPr defaultColWidth="11" defaultRowHeight="15.5" x14ac:dyDescent="0.35"/>
  <cols>
    <col min="1" max="1" width="5.5" style="19" bestFit="1" customWidth="1"/>
    <col min="2" max="2" width="26" style="49" customWidth="1"/>
    <col min="3" max="3" width="16.83203125" style="23" customWidth="1"/>
    <col min="4" max="4" width="66.6640625" style="65" customWidth="1"/>
    <col min="5" max="6" width="10.83203125" style="19" customWidth="1"/>
    <col min="7" max="7" width="61.6640625" style="22" customWidth="1"/>
    <col min="8" max="9" width="30.83203125" style="23" customWidth="1"/>
    <col min="10" max="11" width="30.83203125" style="24" customWidth="1"/>
    <col min="12" max="16384" width="11" style="18"/>
  </cols>
  <sheetData>
    <row r="1" spans="1:11" ht="18.5" x14ac:dyDescent="0.35">
      <c r="A1" s="134" t="s">
        <v>0</v>
      </c>
      <c r="B1" s="134"/>
      <c r="C1" s="134"/>
      <c r="D1" s="134"/>
      <c r="E1" s="134"/>
      <c r="F1" s="134"/>
      <c r="G1" s="134"/>
      <c r="H1" s="134"/>
      <c r="I1" s="134"/>
      <c r="J1" s="134"/>
      <c r="K1" s="134"/>
    </row>
    <row r="2" spans="1:11" ht="18.5" x14ac:dyDescent="0.35">
      <c r="A2" s="134" t="s">
        <v>1</v>
      </c>
      <c r="B2" s="134"/>
      <c r="C2" s="134"/>
      <c r="D2" s="134"/>
      <c r="E2" s="134"/>
      <c r="F2" s="134"/>
      <c r="G2" s="134"/>
      <c r="H2" s="134"/>
      <c r="I2" s="134"/>
      <c r="J2" s="134"/>
      <c r="K2" s="134"/>
    </row>
    <row r="4" spans="1:11" x14ac:dyDescent="0.35">
      <c r="B4" s="54" t="s">
        <v>2</v>
      </c>
      <c r="C4" s="55" t="s">
        <v>7</v>
      </c>
      <c r="D4" s="49">
        <f>'Kertas Kerja'!D4</f>
        <v>0</v>
      </c>
    </row>
    <row r="5" spans="1:11" x14ac:dyDescent="0.35">
      <c r="B5" s="54" t="s">
        <v>3</v>
      </c>
      <c r="C5" s="55" t="s">
        <v>7</v>
      </c>
      <c r="D5" s="49">
        <f>'Kertas Kerja'!D5</f>
        <v>0</v>
      </c>
    </row>
    <row r="6" spans="1:11" x14ac:dyDescent="0.35">
      <c r="B6" s="54" t="s">
        <v>4</v>
      </c>
      <c r="C6" s="55" t="s">
        <v>7</v>
      </c>
      <c r="D6" s="49">
        <f>'Kertas Kerja'!D6</f>
        <v>0</v>
      </c>
    </row>
    <row r="7" spans="1:11" x14ac:dyDescent="0.35">
      <c r="B7" s="54" t="s">
        <v>5</v>
      </c>
      <c r="C7" s="55" t="s">
        <v>7</v>
      </c>
      <c r="D7" s="49">
        <f>'Kertas Kerja'!D7</f>
        <v>0</v>
      </c>
    </row>
    <row r="8" spans="1:11" x14ac:dyDescent="0.35">
      <c r="B8" s="54" t="s">
        <v>6</v>
      </c>
      <c r="C8" s="55" t="s">
        <v>7</v>
      </c>
      <c r="D8" s="49">
        <f>'Kertas Kerja'!D8</f>
        <v>0</v>
      </c>
    </row>
    <row r="9" spans="1:11" x14ac:dyDescent="0.35">
      <c r="B9" s="54"/>
      <c r="C9" s="55"/>
      <c r="D9" s="49"/>
    </row>
    <row r="10" spans="1:11" x14ac:dyDescent="0.35">
      <c r="B10" s="93" t="s">
        <v>229</v>
      </c>
      <c r="C10" s="93"/>
      <c r="D10" s="93"/>
      <c r="E10" s="93"/>
      <c r="F10" s="93"/>
    </row>
    <row r="11" spans="1:11" x14ac:dyDescent="0.35">
      <c r="B11" s="93" t="s">
        <v>230</v>
      </c>
      <c r="C11" s="93"/>
      <c r="D11" s="93"/>
      <c r="E11" s="93"/>
      <c r="F11" s="93"/>
    </row>
    <row r="12" spans="1:11" x14ac:dyDescent="0.35">
      <c r="B12" s="27" t="s">
        <v>239</v>
      </c>
      <c r="C12" s="28">
        <f>'Kertas Kerja'!C12</f>
        <v>0</v>
      </c>
      <c r="D12" s="87"/>
      <c r="E12" s="88"/>
      <c r="F12" s="89"/>
    </row>
    <row r="13" spans="1:11" x14ac:dyDescent="0.35">
      <c r="B13" s="27" t="s">
        <v>240</v>
      </c>
      <c r="C13" s="28">
        <f>'Kertas Kerja'!C13</f>
        <v>0</v>
      </c>
      <c r="D13" s="87"/>
      <c r="E13" s="88"/>
      <c r="F13" s="89"/>
    </row>
    <row r="14" spans="1:11" ht="16" customHeight="1" x14ac:dyDescent="0.35">
      <c r="B14" s="93" t="s">
        <v>231</v>
      </c>
      <c r="C14" s="93"/>
      <c r="D14" s="93"/>
      <c r="E14" s="93"/>
      <c r="F14" s="93"/>
    </row>
    <row r="15" spans="1:11" ht="16" customHeight="1" x14ac:dyDescent="0.35">
      <c r="B15" s="96" t="s">
        <v>221</v>
      </c>
      <c r="C15" s="98"/>
      <c r="D15" s="96" t="s">
        <v>221</v>
      </c>
      <c r="E15" s="97"/>
      <c r="F15" s="98"/>
    </row>
    <row r="16" spans="1:11" x14ac:dyDescent="0.35">
      <c r="B16" s="27" t="s">
        <v>232</v>
      </c>
      <c r="C16" s="28">
        <f>'Kertas Kerja'!C16</f>
        <v>0</v>
      </c>
      <c r="D16" s="27" t="s">
        <v>234</v>
      </c>
      <c r="E16" s="131">
        <f>'Kertas Kerja'!E16:F16</f>
        <v>0</v>
      </c>
      <c r="F16" s="131"/>
    </row>
    <row r="17" spans="2:6" x14ac:dyDescent="0.35">
      <c r="B17" s="27" t="s">
        <v>233</v>
      </c>
      <c r="C17" s="28">
        <f>'Kertas Kerja'!C17</f>
        <v>0</v>
      </c>
      <c r="D17" s="27" t="s">
        <v>235</v>
      </c>
      <c r="E17" s="131">
        <f>'Kertas Kerja'!E17:F17</f>
        <v>0</v>
      </c>
      <c r="F17" s="131"/>
    </row>
    <row r="18" spans="2:6" ht="16" customHeight="1" x14ac:dyDescent="0.35">
      <c r="B18" s="86" t="s">
        <v>256</v>
      </c>
      <c r="C18" s="86"/>
      <c r="D18" s="86"/>
      <c r="E18" s="86"/>
      <c r="F18" s="86"/>
    </row>
    <row r="19" spans="2:6" x14ac:dyDescent="0.35">
      <c r="B19" s="78" t="s">
        <v>220</v>
      </c>
      <c r="C19" s="78"/>
      <c r="D19" s="78" t="s">
        <v>221</v>
      </c>
      <c r="E19" s="78"/>
      <c r="F19" s="78"/>
    </row>
    <row r="20" spans="2:6" x14ac:dyDescent="0.35">
      <c r="B20" s="32" t="s">
        <v>236</v>
      </c>
      <c r="C20" s="33">
        <f>'Kertas Kerja'!C20</f>
        <v>0</v>
      </c>
      <c r="D20" s="32" t="s">
        <v>236</v>
      </c>
      <c r="E20" s="129">
        <f>'Kertas Kerja'!E20:F20</f>
        <v>0</v>
      </c>
      <c r="F20" s="129"/>
    </row>
    <row r="21" spans="2:6" x14ac:dyDescent="0.35">
      <c r="B21" s="32" t="s">
        <v>237</v>
      </c>
      <c r="C21" s="33">
        <f>'Kertas Kerja'!C21</f>
        <v>0</v>
      </c>
      <c r="D21" s="32" t="s">
        <v>237</v>
      </c>
      <c r="E21" s="129">
        <f>'Kertas Kerja'!E21:F21</f>
        <v>0</v>
      </c>
      <c r="F21" s="129"/>
    </row>
    <row r="22" spans="2:6" x14ac:dyDescent="0.35">
      <c r="B22" s="32" t="s">
        <v>238</v>
      </c>
      <c r="C22" s="33">
        <f>'Kertas Kerja'!C22</f>
        <v>0</v>
      </c>
      <c r="D22" s="32" t="s">
        <v>238</v>
      </c>
      <c r="E22" s="129">
        <f>'Kertas Kerja'!E22:F22</f>
        <v>0</v>
      </c>
      <c r="F22" s="129"/>
    </row>
    <row r="23" spans="2:6" ht="16" customHeight="1" x14ac:dyDescent="0.35">
      <c r="B23" s="82" t="s">
        <v>257</v>
      </c>
      <c r="C23" s="83"/>
      <c r="D23" s="83"/>
      <c r="E23" s="83"/>
      <c r="F23" s="84"/>
    </row>
    <row r="24" spans="2:6" x14ac:dyDescent="0.35">
      <c r="B24" s="78" t="s">
        <v>220</v>
      </c>
      <c r="C24" s="78"/>
      <c r="D24" s="78" t="s">
        <v>221</v>
      </c>
      <c r="E24" s="78"/>
      <c r="F24" s="78"/>
    </row>
    <row r="25" spans="2:6" x14ac:dyDescent="0.35">
      <c r="B25" s="32" t="s">
        <v>236</v>
      </c>
      <c r="C25" s="34">
        <f>'Kertas Kerja'!C25</f>
        <v>0</v>
      </c>
      <c r="D25" s="32" t="s">
        <v>236</v>
      </c>
      <c r="E25" s="124">
        <f>'Kertas Kerja'!E25:F25</f>
        <v>0</v>
      </c>
      <c r="F25" s="125"/>
    </row>
    <row r="26" spans="2:6" x14ac:dyDescent="0.35">
      <c r="B26" s="32" t="s">
        <v>237</v>
      </c>
      <c r="C26" s="34">
        <f>'Kertas Kerja'!C26</f>
        <v>0</v>
      </c>
      <c r="D26" s="32" t="s">
        <v>237</v>
      </c>
      <c r="E26" s="124">
        <f>'Kertas Kerja'!E26:F26</f>
        <v>0</v>
      </c>
      <c r="F26" s="125"/>
    </row>
    <row r="27" spans="2:6" x14ac:dyDescent="0.35">
      <c r="B27" s="82" t="s">
        <v>253</v>
      </c>
      <c r="C27" s="83"/>
      <c r="D27" s="83"/>
      <c r="E27" s="83"/>
      <c r="F27" s="84"/>
    </row>
    <row r="28" spans="2:6" x14ac:dyDescent="0.35">
      <c r="B28" s="96" t="s">
        <v>221</v>
      </c>
      <c r="C28" s="98"/>
      <c r="D28" s="116"/>
      <c r="E28" s="130"/>
      <c r="F28" s="117"/>
    </row>
    <row r="29" spans="2:6" x14ac:dyDescent="0.35">
      <c r="B29" s="32" t="s">
        <v>236</v>
      </c>
      <c r="C29" s="33">
        <f>'Kertas Kerja'!C29</f>
        <v>0</v>
      </c>
      <c r="D29" s="116"/>
      <c r="E29" s="130"/>
      <c r="F29" s="117"/>
    </row>
    <row r="30" spans="2:6" x14ac:dyDescent="0.35">
      <c r="B30" s="32" t="s">
        <v>237</v>
      </c>
      <c r="C30" s="33">
        <f>'Kertas Kerja'!C30</f>
        <v>0</v>
      </c>
      <c r="D30" s="126"/>
      <c r="E30" s="127"/>
      <c r="F30" s="128"/>
    </row>
    <row r="31" spans="2:6" x14ac:dyDescent="0.35">
      <c r="B31" s="32" t="s">
        <v>238</v>
      </c>
      <c r="C31" s="33">
        <f>'Kertas Kerja'!C31</f>
        <v>0</v>
      </c>
      <c r="D31" s="126"/>
      <c r="E31" s="127"/>
      <c r="F31" s="128"/>
    </row>
    <row r="32" spans="2:6" ht="17" customHeight="1" x14ac:dyDescent="0.35">
      <c r="B32" s="82" t="s">
        <v>241</v>
      </c>
      <c r="C32" s="83"/>
      <c r="D32" s="83"/>
      <c r="E32" s="83"/>
      <c r="F32" s="84"/>
    </row>
    <row r="33" spans="1:11" ht="17" customHeight="1" x14ac:dyDescent="0.35">
      <c r="B33" s="96" t="s">
        <v>221</v>
      </c>
      <c r="C33" s="98"/>
      <c r="D33" s="79"/>
      <c r="E33" s="80"/>
      <c r="F33" s="81"/>
    </row>
    <row r="34" spans="1:11" x14ac:dyDescent="0.35">
      <c r="B34" s="32" t="s">
        <v>243</v>
      </c>
      <c r="C34" s="33">
        <f>'Kertas Kerja'!C34</f>
        <v>0</v>
      </c>
      <c r="D34" s="102"/>
      <c r="E34" s="102"/>
      <c r="F34" s="102"/>
    </row>
    <row r="35" spans="1:11" x14ac:dyDescent="0.35">
      <c r="B35" s="32" t="s">
        <v>244</v>
      </c>
      <c r="C35" s="33">
        <f>'Kertas Kerja'!C35</f>
        <v>0</v>
      </c>
      <c r="D35" s="102"/>
      <c r="E35" s="102"/>
      <c r="F35" s="102"/>
    </row>
    <row r="36" spans="1:11" ht="17" customHeight="1" x14ac:dyDescent="0.35">
      <c r="B36" s="56" t="s">
        <v>245</v>
      </c>
      <c r="C36" s="85">
        <f>C117</f>
        <v>0</v>
      </c>
      <c r="D36" s="85"/>
      <c r="E36" s="85"/>
      <c r="F36" s="85"/>
    </row>
    <row r="37" spans="1:11" x14ac:dyDescent="0.35">
      <c r="B37" s="54"/>
      <c r="C37" s="55"/>
      <c r="D37" s="49"/>
    </row>
    <row r="38" spans="1:11" s="19" customFormat="1" x14ac:dyDescent="0.35">
      <c r="A38" s="121" t="s">
        <v>8</v>
      </c>
      <c r="B38" s="78" t="s">
        <v>9</v>
      </c>
      <c r="C38" s="78" t="s">
        <v>10</v>
      </c>
      <c r="D38" s="78" t="s">
        <v>11</v>
      </c>
      <c r="E38" s="121" t="s">
        <v>12</v>
      </c>
      <c r="F38" s="121"/>
      <c r="G38" s="121"/>
      <c r="H38" s="121"/>
      <c r="I38" s="121"/>
      <c r="J38" s="121"/>
      <c r="K38" s="121"/>
    </row>
    <row r="39" spans="1:11" s="19" customFormat="1" ht="39" customHeight="1" x14ac:dyDescent="0.35">
      <c r="A39" s="121"/>
      <c r="B39" s="78"/>
      <c r="C39" s="78"/>
      <c r="D39" s="78"/>
      <c r="E39" s="121" t="s">
        <v>108</v>
      </c>
      <c r="F39" s="121"/>
      <c r="G39" s="78" t="s">
        <v>252</v>
      </c>
      <c r="H39" s="122" t="s">
        <v>121</v>
      </c>
      <c r="I39" s="122"/>
      <c r="J39" s="116" t="s">
        <v>14</v>
      </c>
      <c r="K39" s="117"/>
    </row>
    <row r="40" spans="1:11" s="19" customFormat="1" ht="42" x14ac:dyDescent="0.35">
      <c r="A40" s="121"/>
      <c r="B40" s="78"/>
      <c r="C40" s="78"/>
      <c r="D40" s="78"/>
      <c r="E40" s="36" t="s">
        <v>239</v>
      </c>
      <c r="F40" s="36" t="s">
        <v>240</v>
      </c>
      <c r="G40" s="78"/>
      <c r="H40" s="37" t="s">
        <v>103</v>
      </c>
      <c r="I40" s="37" t="s">
        <v>120</v>
      </c>
      <c r="J40" s="37" t="s">
        <v>220</v>
      </c>
      <c r="K40" s="37" t="s">
        <v>221</v>
      </c>
    </row>
    <row r="41" spans="1:11" ht="85.5" customHeight="1" x14ac:dyDescent="0.35">
      <c r="A41" s="38" t="s">
        <v>50</v>
      </c>
      <c r="B41" s="123" t="s">
        <v>124</v>
      </c>
      <c r="C41" s="104" t="s">
        <v>15</v>
      </c>
      <c r="D41" s="57" t="s">
        <v>128</v>
      </c>
      <c r="E41" s="38">
        <f>'Kertas Kerja'!E41</f>
        <v>0</v>
      </c>
      <c r="F41" s="38">
        <f>'Kertas Kerja'!F41</f>
        <v>0</v>
      </c>
      <c r="G41" s="111">
        <f>'Kertas Kerja'!G41:G42</f>
        <v>0</v>
      </c>
      <c r="H41" s="107"/>
      <c r="I41" s="137">
        <f>'Kertas Kerja'!I41:I42</f>
        <v>0</v>
      </c>
      <c r="J41" s="60">
        <f>'Kertas Kerja'!J41</f>
        <v>0</v>
      </c>
      <c r="K41" s="135">
        <f>'Kertas Kerja'!K41:K42</f>
        <v>0</v>
      </c>
    </row>
    <row r="42" spans="1:11" ht="80" customHeight="1" x14ac:dyDescent="0.35">
      <c r="A42" s="38" t="s">
        <v>51</v>
      </c>
      <c r="B42" s="123"/>
      <c r="C42" s="104"/>
      <c r="D42" s="57" t="s">
        <v>129</v>
      </c>
      <c r="E42" s="38">
        <f>'Kertas Kerja'!E42</f>
        <v>0</v>
      </c>
      <c r="F42" s="38">
        <f>'Kertas Kerja'!F42</f>
        <v>0</v>
      </c>
      <c r="G42" s="113"/>
      <c r="H42" s="108"/>
      <c r="I42" s="138"/>
      <c r="J42" s="60">
        <f>'Kertas Kerja'!J42</f>
        <v>0</v>
      </c>
      <c r="K42" s="136"/>
    </row>
    <row r="43" spans="1:11" ht="80" customHeight="1" x14ac:dyDescent="0.35">
      <c r="A43" s="38" t="s">
        <v>52</v>
      </c>
      <c r="B43" s="123"/>
      <c r="C43" s="102" t="s">
        <v>16</v>
      </c>
      <c r="D43" s="57" t="s">
        <v>19</v>
      </c>
      <c r="E43" s="38">
        <f>'Kertas Kerja'!E43</f>
        <v>0</v>
      </c>
      <c r="F43" s="38">
        <f>'Kertas Kerja'!F43</f>
        <v>0</v>
      </c>
      <c r="G43" s="111">
        <f>'Kertas Kerja'!G43:G44</f>
        <v>0</v>
      </c>
      <c r="H43" s="107"/>
      <c r="I43" s="137">
        <f>'Kertas Kerja'!I43:I44</f>
        <v>0</v>
      </c>
      <c r="J43" s="60">
        <f>'Kertas Kerja'!J43</f>
        <v>0</v>
      </c>
      <c r="K43" s="135">
        <f>'Kertas Kerja'!K43:K44</f>
        <v>0</v>
      </c>
    </row>
    <row r="44" spans="1:11" ht="104.25" customHeight="1" x14ac:dyDescent="0.35">
      <c r="A44" s="38" t="s">
        <v>53</v>
      </c>
      <c r="B44" s="123"/>
      <c r="C44" s="102"/>
      <c r="D44" s="57" t="s">
        <v>130</v>
      </c>
      <c r="E44" s="38">
        <f>'Kertas Kerja'!E44</f>
        <v>0</v>
      </c>
      <c r="F44" s="38">
        <f>'Kertas Kerja'!F44</f>
        <v>0</v>
      </c>
      <c r="G44" s="113"/>
      <c r="H44" s="108"/>
      <c r="I44" s="138"/>
      <c r="J44" s="60">
        <f>'Kertas Kerja'!J44</f>
        <v>0</v>
      </c>
      <c r="K44" s="136"/>
    </row>
    <row r="45" spans="1:11" ht="80" customHeight="1" x14ac:dyDescent="0.35">
      <c r="A45" s="38" t="s">
        <v>54</v>
      </c>
      <c r="B45" s="123"/>
      <c r="C45" s="102" t="s">
        <v>17</v>
      </c>
      <c r="D45" s="57" t="s">
        <v>131</v>
      </c>
      <c r="E45" s="38">
        <f>'Kertas Kerja'!E45</f>
        <v>0</v>
      </c>
      <c r="F45" s="38">
        <f>'Kertas Kerja'!F45</f>
        <v>0</v>
      </c>
      <c r="G45" s="111">
        <f>'Kertas Kerja'!G45:G46</f>
        <v>0</v>
      </c>
      <c r="H45" s="107"/>
      <c r="I45" s="137">
        <f>'Kertas Kerja'!I45:I46</f>
        <v>0</v>
      </c>
      <c r="J45" s="60">
        <f>'Kertas Kerja'!J45</f>
        <v>0</v>
      </c>
      <c r="K45" s="135">
        <f>'Kertas Kerja'!K45:K46</f>
        <v>0</v>
      </c>
    </row>
    <row r="46" spans="1:11" ht="80" customHeight="1" x14ac:dyDescent="0.35">
      <c r="A46" s="38" t="s">
        <v>55</v>
      </c>
      <c r="B46" s="123"/>
      <c r="C46" s="102"/>
      <c r="D46" s="57" t="s">
        <v>132</v>
      </c>
      <c r="E46" s="38">
        <f>'Kertas Kerja'!E46</f>
        <v>0</v>
      </c>
      <c r="F46" s="38">
        <f>'Kertas Kerja'!F46</f>
        <v>0</v>
      </c>
      <c r="G46" s="113"/>
      <c r="H46" s="108"/>
      <c r="I46" s="138"/>
      <c r="J46" s="60">
        <f>'Kertas Kerja'!J46</f>
        <v>0</v>
      </c>
      <c r="K46" s="136"/>
    </row>
    <row r="47" spans="1:11" ht="100" customHeight="1" x14ac:dyDescent="0.35">
      <c r="A47" s="38" t="s">
        <v>56</v>
      </c>
      <c r="B47" s="123"/>
      <c r="C47" s="102" t="s">
        <v>18</v>
      </c>
      <c r="D47" s="57" t="s">
        <v>133</v>
      </c>
      <c r="E47" s="38">
        <f>'Kertas Kerja'!E47</f>
        <v>0</v>
      </c>
      <c r="F47" s="38">
        <f>'Kertas Kerja'!F47</f>
        <v>0</v>
      </c>
      <c r="G47" s="111">
        <f>'Kertas Kerja'!G47:G48</f>
        <v>0</v>
      </c>
      <c r="H47" s="107"/>
      <c r="I47" s="137">
        <f>'Kertas Kerja'!I47:I48</f>
        <v>0</v>
      </c>
      <c r="J47" s="60">
        <f>'Kertas Kerja'!J47</f>
        <v>0</v>
      </c>
      <c r="K47" s="135">
        <f>'Kertas Kerja'!K47:K48</f>
        <v>0</v>
      </c>
    </row>
    <row r="48" spans="1:11" ht="80" customHeight="1" x14ac:dyDescent="0.35">
      <c r="A48" s="38" t="s">
        <v>57</v>
      </c>
      <c r="B48" s="123"/>
      <c r="C48" s="102"/>
      <c r="D48" s="57" t="s">
        <v>134</v>
      </c>
      <c r="E48" s="38">
        <f>'Kertas Kerja'!E48</f>
        <v>0</v>
      </c>
      <c r="F48" s="38">
        <f>'Kertas Kerja'!F48</f>
        <v>0</v>
      </c>
      <c r="G48" s="113"/>
      <c r="H48" s="108"/>
      <c r="I48" s="138"/>
      <c r="J48" s="60">
        <f>'Kertas Kerja'!J48</f>
        <v>0</v>
      </c>
      <c r="K48" s="136"/>
    </row>
    <row r="49" spans="1:11" ht="99.75" customHeight="1" x14ac:dyDescent="0.35">
      <c r="A49" s="38" t="s">
        <v>58</v>
      </c>
      <c r="B49" s="101" t="s">
        <v>43</v>
      </c>
      <c r="C49" s="102" t="s">
        <v>20</v>
      </c>
      <c r="D49" s="57" t="s">
        <v>21</v>
      </c>
      <c r="E49" s="38">
        <f>'Kertas Kerja'!E49</f>
        <v>0</v>
      </c>
      <c r="F49" s="38">
        <f>'Kertas Kerja'!F49</f>
        <v>0</v>
      </c>
      <c r="G49" s="111">
        <f>'Kertas Kerja'!G49:G50</f>
        <v>0</v>
      </c>
      <c r="H49" s="107"/>
      <c r="I49" s="137">
        <f>'Kertas Kerja'!I49:I50</f>
        <v>0</v>
      </c>
      <c r="J49" s="60">
        <f>'Kertas Kerja'!J49</f>
        <v>0</v>
      </c>
      <c r="K49" s="109">
        <f>'Kertas Kerja'!K49:K50</f>
        <v>0</v>
      </c>
    </row>
    <row r="50" spans="1:11" ht="93.75" customHeight="1" x14ac:dyDescent="0.35">
      <c r="A50" s="38" t="s">
        <v>59</v>
      </c>
      <c r="B50" s="101"/>
      <c r="C50" s="102"/>
      <c r="D50" s="57" t="s">
        <v>136</v>
      </c>
      <c r="E50" s="38">
        <f>'Kertas Kerja'!E50</f>
        <v>0</v>
      </c>
      <c r="F50" s="38">
        <f>'Kertas Kerja'!F50</f>
        <v>0</v>
      </c>
      <c r="G50" s="113"/>
      <c r="H50" s="108"/>
      <c r="I50" s="138"/>
      <c r="J50" s="60">
        <f>'Kertas Kerja'!J50</f>
        <v>0</v>
      </c>
      <c r="K50" s="110"/>
    </row>
    <row r="51" spans="1:11" ht="116.25" customHeight="1" x14ac:dyDescent="0.35">
      <c r="A51" s="38" t="s">
        <v>60</v>
      </c>
      <c r="B51" s="101"/>
      <c r="C51" s="102" t="s">
        <v>22</v>
      </c>
      <c r="D51" s="57" t="s">
        <v>137</v>
      </c>
      <c r="E51" s="38">
        <f>'Kertas Kerja'!E51</f>
        <v>0</v>
      </c>
      <c r="F51" s="38">
        <f>'Kertas Kerja'!F51</f>
        <v>0</v>
      </c>
      <c r="G51" s="111">
        <f>'Kertas Kerja'!G51:G52</f>
        <v>0</v>
      </c>
      <c r="H51" s="109">
        <f>'Kertas Kerja'!H51:H52</f>
        <v>0</v>
      </c>
      <c r="I51" s="144">
        <f>'Kertas Kerja'!I51:I52</f>
        <v>0</v>
      </c>
      <c r="J51" s="60">
        <f>'Kertas Kerja'!J51</f>
        <v>0</v>
      </c>
      <c r="K51" s="135">
        <f>'Kertas Kerja'!K51:K52</f>
        <v>0</v>
      </c>
    </row>
    <row r="52" spans="1:11" ht="100" customHeight="1" x14ac:dyDescent="0.35">
      <c r="A52" s="38" t="s">
        <v>61</v>
      </c>
      <c r="B52" s="101"/>
      <c r="C52" s="102"/>
      <c r="D52" s="57" t="s">
        <v>138</v>
      </c>
      <c r="E52" s="38">
        <f>'Kertas Kerja'!E52</f>
        <v>0</v>
      </c>
      <c r="F52" s="38">
        <f>'Kertas Kerja'!F52</f>
        <v>0</v>
      </c>
      <c r="G52" s="113"/>
      <c r="H52" s="110"/>
      <c r="I52" s="145"/>
      <c r="J52" s="60">
        <f>'Kertas Kerja'!J52</f>
        <v>0</v>
      </c>
      <c r="K52" s="136"/>
    </row>
    <row r="53" spans="1:11" ht="80" customHeight="1" x14ac:dyDescent="0.35">
      <c r="A53" s="38" t="s">
        <v>62</v>
      </c>
      <c r="B53" s="101"/>
      <c r="C53" s="102" t="s">
        <v>23</v>
      </c>
      <c r="D53" s="57" t="s">
        <v>139</v>
      </c>
      <c r="E53" s="38">
        <f>'Kertas Kerja'!E53</f>
        <v>0</v>
      </c>
      <c r="F53" s="38">
        <f>'Kertas Kerja'!F53</f>
        <v>0</v>
      </c>
      <c r="G53" s="111">
        <f>'Kertas Kerja'!G53:G56</f>
        <v>0</v>
      </c>
      <c r="H53" s="109">
        <f>'Kertas Kerja'!H53:H56</f>
        <v>0</v>
      </c>
      <c r="I53" s="144">
        <f>'Kertas Kerja'!I53:I56</f>
        <v>0</v>
      </c>
      <c r="J53" s="60">
        <f>'Kertas Kerja'!J53</f>
        <v>0</v>
      </c>
      <c r="K53" s="135">
        <f>'Kertas Kerja'!K53:K56</f>
        <v>0</v>
      </c>
    </row>
    <row r="54" spans="1:11" ht="80" customHeight="1" x14ac:dyDescent="0.35">
      <c r="A54" s="38" t="s">
        <v>63</v>
      </c>
      <c r="B54" s="101"/>
      <c r="C54" s="102"/>
      <c r="D54" s="57" t="s">
        <v>125</v>
      </c>
      <c r="E54" s="38">
        <f>'Kertas Kerja'!E54</f>
        <v>0</v>
      </c>
      <c r="F54" s="38">
        <f>'Kertas Kerja'!F54</f>
        <v>0</v>
      </c>
      <c r="G54" s="112"/>
      <c r="H54" s="118"/>
      <c r="I54" s="146"/>
      <c r="J54" s="60">
        <f>'Kertas Kerja'!J54</f>
        <v>0</v>
      </c>
      <c r="K54" s="139"/>
    </row>
    <row r="55" spans="1:11" ht="104.25" customHeight="1" x14ac:dyDescent="0.35">
      <c r="A55" s="38" t="s">
        <v>64</v>
      </c>
      <c r="B55" s="101"/>
      <c r="C55" s="102"/>
      <c r="D55" s="57" t="s">
        <v>140</v>
      </c>
      <c r="E55" s="38">
        <f>'Kertas Kerja'!E55</f>
        <v>0</v>
      </c>
      <c r="F55" s="38">
        <f>'Kertas Kerja'!F55</f>
        <v>0</v>
      </c>
      <c r="G55" s="112"/>
      <c r="H55" s="118"/>
      <c r="I55" s="146"/>
      <c r="J55" s="60">
        <f>'Kertas Kerja'!J55</f>
        <v>0</v>
      </c>
      <c r="K55" s="139"/>
    </row>
    <row r="56" spans="1:11" ht="80" customHeight="1" x14ac:dyDescent="0.35">
      <c r="A56" s="38" t="s">
        <v>65</v>
      </c>
      <c r="B56" s="101"/>
      <c r="C56" s="102"/>
      <c r="D56" s="57" t="s">
        <v>141</v>
      </c>
      <c r="E56" s="38">
        <f>'Kertas Kerja'!E56</f>
        <v>0</v>
      </c>
      <c r="F56" s="38">
        <f>'Kertas Kerja'!F56</f>
        <v>0</v>
      </c>
      <c r="G56" s="113"/>
      <c r="H56" s="110"/>
      <c r="I56" s="145"/>
      <c r="J56" s="60">
        <f>'Kertas Kerja'!J56</f>
        <v>0</v>
      </c>
      <c r="K56" s="136"/>
    </row>
    <row r="57" spans="1:11" ht="80" customHeight="1" x14ac:dyDescent="0.35">
      <c r="A57" s="38" t="s">
        <v>66</v>
      </c>
      <c r="B57" s="101" t="s">
        <v>126</v>
      </c>
      <c r="C57" s="102" t="s">
        <v>24</v>
      </c>
      <c r="D57" s="57" t="s">
        <v>143</v>
      </c>
      <c r="E57" s="38">
        <f>'Kertas Kerja'!E57</f>
        <v>0</v>
      </c>
      <c r="F57" s="38">
        <f>'Kertas Kerja'!F57</f>
        <v>0</v>
      </c>
      <c r="G57" s="111">
        <f>'Kertas Kerja'!G57:G58</f>
        <v>0</v>
      </c>
      <c r="H57" s="107"/>
      <c r="I57" s="137">
        <f>'Kertas Kerja'!I57:I58</f>
        <v>0</v>
      </c>
      <c r="J57" s="60">
        <f>'Kertas Kerja'!J57</f>
        <v>0</v>
      </c>
      <c r="K57" s="135">
        <f>'Kertas Kerja'!K57:K58</f>
        <v>0</v>
      </c>
    </row>
    <row r="58" spans="1:11" ht="80" customHeight="1" x14ac:dyDescent="0.35">
      <c r="A58" s="38" t="s">
        <v>67</v>
      </c>
      <c r="B58" s="101"/>
      <c r="C58" s="102"/>
      <c r="D58" s="57" t="s">
        <v>144</v>
      </c>
      <c r="E58" s="38">
        <f>'Kertas Kerja'!E58</f>
        <v>0</v>
      </c>
      <c r="F58" s="38">
        <f>'Kertas Kerja'!F58</f>
        <v>0</v>
      </c>
      <c r="G58" s="113"/>
      <c r="H58" s="108"/>
      <c r="I58" s="138"/>
      <c r="J58" s="60">
        <f>'Kertas Kerja'!J58</f>
        <v>0</v>
      </c>
      <c r="K58" s="136"/>
    </row>
    <row r="59" spans="1:11" ht="80" customHeight="1" x14ac:dyDescent="0.35">
      <c r="A59" s="38" t="s">
        <v>68</v>
      </c>
      <c r="B59" s="101"/>
      <c r="C59" s="105" t="s">
        <v>145</v>
      </c>
      <c r="D59" s="57" t="s">
        <v>147</v>
      </c>
      <c r="E59" s="38">
        <f>'Kertas Kerja'!E59</f>
        <v>0</v>
      </c>
      <c r="F59" s="38">
        <f>'Kertas Kerja'!F59</f>
        <v>0</v>
      </c>
      <c r="G59" s="101">
        <f>'Kertas Kerja'!G59:G60</f>
        <v>0</v>
      </c>
      <c r="H59" s="103"/>
      <c r="I59" s="143">
        <f>'Kertas Kerja'!I59:I60</f>
        <v>0</v>
      </c>
      <c r="J59" s="60">
        <f>'Kertas Kerja'!J59</f>
        <v>0</v>
      </c>
      <c r="K59" s="142">
        <f>'Kertas Kerja'!K59:K60</f>
        <v>0</v>
      </c>
    </row>
    <row r="60" spans="1:11" ht="225" customHeight="1" x14ac:dyDescent="0.35">
      <c r="A60" s="38" t="s">
        <v>69</v>
      </c>
      <c r="B60" s="101"/>
      <c r="C60" s="106"/>
      <c r="D60" s="57" t="s">
        <v>148</v>
      </c>
      <c r="E60" s="38">
        <f>'Kertas Kerja'!E60</f>
        <v>0</v>
      </c>
      <c r="F60" s="38">
        <f>'Kertas Kerja'!F60</f>
        <v>0</v>
      </c>
      <c r="G60" s="101"/>
      <c r="H60" s="103"/>
      <c r="I60" s="143"/>
      <c r="J60" s="60">
        <f>'Kertas Kerja'!J60</f>
        <v>0</v>
      </c>
      <c r="K60" s="142"/>
    </row>
    <row r="61" spans="1:11" ht="80" customHeight="1" x14ac:dyDescent="0.35">
      <c r="A61" s="38" t="s">
        <v>70</v>
      </c>
      <c r="B61" s="101"/>
      <c r="C61" s="105" t="s">
        <v>146</v>
      </c>
      <c r="D61" s="57" t="s">
        <v>149</v>
      </c>
      <c r="E61" s="38">
        <f>'Kertas Kerja'!E61</f>
        <v>0</v>
      </c>
      <c r="F61" s="38">
        <f>'Kertas Kerja'!F61</f>
        <v>0</v>
      </c>
      <c r="G61" s="101">
        <f>'Kertas Kerja'!G61:G62</f>
        <v>0</v>
      </c>
      <c r="H61" s="103"/>
      <c r="I61" s="143">
        <f>'Kertas Kerja'!I61:I62</f>
        <v>0</v>
      </c>
      <c r="J61" s="60">
        <f>'Kertas Kerja'!J61</f>
        <v>0</v>
      </c>
      <c r="K61" s="142">
        <f>'Kertas Kerja'!K61:K62</f>
        <v>0</v>
      </c>
    </row>
    <row r="62" spans="1:11" ht="167" customHeight="1" x14ac:dyDescent="0.35">
      <c r="A62" s="38" t="s">
        <v>71</v>
      </c>
      <c r="B62" s="101"/>
      <c r="C62" s="106"/>
      <c r="D62" s="57" t="s">
        <v>150</v>
      </c>
      <c r="E62" s="38">
        <f>'Kertas Kerja'!E62</f>
        <v>0</v>
      </c>
      <c r="F62" s="38">
        <f>'Kertas Kerja'!F62</f>
        <v>0</v>
      </c>
      <c r="G62" s="101"/>
      <c r="H62" s="103"/>
      <c r="I62" s="143"/>
      <c r="J62" s="60">
        <f>'Kertas Kerja'!J62</f>
        <v>0</v>
      </c>
      <c r="K62" s="142"/>
    </row>
    <row r="63" spans="1:11" ht="80" customHeight="1" x14ac:dyDescent="0.35">
      <c r="A63" s="38" t="s">
        <v>72</v>
      </c>
      <c r="B63" s="101"/>
      <c r="C63" s="102" t="s">
        <v>25</v>
      </c>
      <c r="D63" s="57" t="s">
        <v>151</v>
      </c>
      <c r="E63" s="38">
        <f>'Kertas Kerja'!E63</f>
        <v>0</v>
      </c>
      <c r="F63" s="38">
        <f>'Kertas Kerja'!F63</f>
        <v>0</v>
      </c>
      <c r="G63" s="101">
        <f>'Kertas Kerja'!G63:G64</f>
        <v>0</v>
      </c>
      <c r="H63" s="107"/>
      <c r="I63" s="143">
        <f>'Kertas Kerja'!I63:I64</f>
        <v>0</v>
      </c>
      <c r="J63" s="60">
        <f>'Kertas Kerja'!J63</f>
        <v>0</v>
      </c>
      <c r="K63" s="109">
        <f>'Kertas Kerja'!K63:K64</f>
        <v>0</v>
      </c>
    </row>
    <row r="64" spans="1:11" ht="80" customHeight="1" x14ac:dyDescent="0.35">
      <c r="A64" s="38" t="s">
        <v>73</v>
      </c>
      <c r="B64" s="101"/>
      <c r="C64" s="102"/>
      <c r="D64" s="59" t="s">
        <v>26</v>
      </c>
      <c r="E64" s="38">
        <f>'Kertas Kerja'!E64</f>
        <v>0</v>
      </c>
      <c r="F64" s="38">
        <f>'Kertas Kerja'!F64</f>
        <v>0</v>
      </c>
      <c r="G64" s="101"/>
      <c r="H64" s="108"/>
      <c r="I64" s="143"/>
      <c r="J64" s="60">
        <f>'Kertas Kerja'!J64</f>
        <v>0</v>
      </c>
      <c r="K64" s="110"/>
    </row>
    <row r="65" spans="1:11" ht="80" customHeight="1" x14ac:dyDescent="0.35">
      <c r="A65" s="38" t="s">
        <v>195</v>
      </c>
      <c r="B65" s="101"/>
      <c r="C65" s="102" t="s">
        <v>27</v>
      </c>
      <c r="D65" s="57" t="s">
        <v>152</v>
      </c>
      <c r="E65" s="38">
        <f>'Kertas Kerja'!E65</f>
        <v>0</v>
      </c>
      <c r="F65" s="38">
        <f>'Kertas Kerja'!F65</f>
        <v>0</v>
      </c>
      <c r="G65" s="101">
        <f>'Kertas Kerja'!G65:G66</f>
        <v>0</v>
      </c>
      <c r="H65" s="107"/>
      <c r="I65" s="143">
        <f>'Kertas Kerja'!I65:I66</f>
        <v>0</v>
      </c>
      <c r="J65" s="60">
        <f>'Kertas Kerja'!J65</f>
        <v>0</v>
      </c>
      <c r="K65" s="142">
        <f>'Kertas Kerja'!K65:K66</f>
        <v>0</v>
      </c>
    </row>
    <row r="66" spans="1:11" ht="80" customHeight="1" x14ac:dyDescent="0.35">
      <c r="A66" s="38" t="s">
        <v>196</v>
      </c>
      <c r="B66" s="101"/>
      <c r="C66" s="102"/>
      <c r="D66" s="57" t="s">
        <v>153</v>
      </c>
      <c r="E66" s="38">
        <f>'Kertas Kerja'!E66</f>
        <v>0</v>
      </c>
      <c r="F66" s="38">
        <f>'Kertas Kerja'!F66</f>
        <v>0</v>
      </c>
      <c r="G66" s="101"/>
      <c r="H66" s="108"/>
      <c r="I66" s="143"/>
      <c r="J66" s="60">
        <f>'Kertas Kerja'!J66</f>
        <v>0</v>
      </c>
      <c r="K66" s="142"/>
    </row>
    <row r="67" spans="1:11" ht="80" customHeight="1" x14ac:dyDescent="0.35">
      <c r="A67" s="38" t="s">
        <v>74</v>
      </c>
      <c r="B67" s="101" t="s">
        <v>44</v>
      </c>
      <c r="C67" s="105" t="s">
        <v>28</v>
      </c>
      <c r="D67" s="57" t="s">
        <v>155</v>
      </c>
      <c r="E67" s="38">
        <f>'Kertas Kerja'!E67</f>
        <v>0</v>
      </c>
      <c r="F67" s="38">
        <f>'Kertas Kerja'!F67</f>
        <v>0</v>
      </c>
      <c r="G67" s="101">
        <f>'Kertas Kerja'!G67:G68</f>
        <v>0</v>
      </c>
      <c r="H67" s="143">
        <f>'Kertas Kerja'!H67:H68</f>
        <v>0</v>
      </c>
      <c r="I67" s="107"/>
      <c r="J67" s="60">
        <f>'Kertas Kerja'!J67</f>
        <v>0</v>
      </c>
      <c r="K67" s="109">
        <f>'Kertas Kerja'!K67:K68</f>
        <v>0</v>
      </c>
    </row>
    <row r="68" spans="1:11" ht="80" customHeight="1" x14ac:dyDescent="0.35">
      <c r="A68" s="38" t="s">
        <v>75</v>
      </c>
      <c r="B68" s="101"/>
      <c r="C68" s="106"/>
      <c r="D68" s="57" t="s">
        <v>156</v>
      </c>
      <c r="E68" s="38">
        <f>'Kertas Kerja'!E68</f>
        <v>0</v>
      </c>
      <c r="F68" s="38">
        <f>'Kertas Kerja'!F68</f>
        <v>0</v>
      </c>
      <c r="G68" s="101"/>
      <c r="H68" s="143"/>
      <c r="I68" s="108"/>
      <c r="J68" s="60">
        <f>'Kertas Kerja'!J68</f>
        <v>0</v>
      </c>
      <c r="K68" s="110"/>
    </row>
    <row r="69" spans="1:11" ht="94.5" customHeight="1" x14ac:dyDescent="0.35">
      <c r="A69" s="38" t="s">
        <v>213</v>
      </c>
      <c r="B69" s="101"/>
      <c r="C69" s="105" t="s">
        <v>29</v>
      </c>
      <c r="D69" s="57" t="s">
        <v>157</v>
      </c>
      <c r="E69" s="38">
        <f>'Kertas Kerja'!E69</f>
        <v>0</v>
      </c>
      <c r="F69" s="38">
        <f>'Kertas Kerja'!F69</f>
        <v>0</v>
      </c>
      <c r="G69" s="111">
        <f>'Kertas Kerja'!G69:G72</f>
        <v>0</v>
      </c>
      <c r="H69" s="107"/>
      <c r="I69" s="137">
        <f>'Kertas Kerja'!I69:I72</f>
        <v>0</v>
      </c>
      <c r="J69" s="60">
        <f>'Kertas Kerja'!J69</f>
        <v>0</v>
      </c>
      <c r="K69" s="135">
        <f>'Kertas Kerja'!K69:K72</f>
        <v>0</v>
      </c>
    </row>
    <row r="70" spans="1:11" ht="80" customHeight="1" x14ac:dyDescent="0.35">
      <c r="A70" s="38" t="s">
        <v>214</v>
      </c>
      <c r="B70" s="101"/>
      <c r="C70" s="114"/>
      <c r="D70" s="57" t="s">
        <v>158</v>
      </c>
      <c r="E70" s="38">
        <f>'Kertas Kerja'!E70</f>
        <v>0</v>
      </c>
      <c r="F70" s="38">
        <f>'Kertas Kerja'!F70</f>
        <v>0</v>
      </c>
      <c r="G70" s="112"/>
      <c r="H70" s="115"/>
      <c r="I70" s="140"/>
      <c r="J70" s="60">
        <f>'Kertas Kerja'!J70</f>
        <v>0</v>
      </c>
      <c r="K70" s="139"/>
    </row>
    <row r="71" spans="1:11" ht="80" customHeight="1" x14ac:dyDescent="0.35">
      <c r="A71" s="38" t="s">
        <v>215</v>
      </c>
      <c r="B71" s="101"/>
      <c r="C71" s="114"/>
      <c r="D71" s="57" t="s">
        <v>159</v>
      </c>
      <c r="E71" s="38">
        <f>'Kertas Kerja'!E71</f>
        <v>0</v>
      </c>
      <c r="F71" s="38">
        <f>'Kertas Kerja'!F71</f>
        <v>0</v>
      </c>
      <c r="G71" s="112"/>
      <c r="H71" s="115"/>
      <c r="I71" s="140"/>
      <c r="J71" s="60">
        <f>'Kertas Kerja'!J71</f>
        <v>0</v>
      </c>
      <c r="K71" s="139"/>
    </row>
    <row r="72" spans="1:11" ht="80" customHeight="1" x14ac:dyDescent="0.35">
      <c r="A72" s="38" t="s">
        <v>216</v>
      </c>
      <c r="B72" s="101"/>
      <c r="C72" s="106"/>
      <c r="D72" s="57" t="s">
        <v>160</v>
      </c>
      <c r="E72" s="38">
        <f>'Kertas Kerja'!E72</f>
        <v>0</v>
      </c>
      <c r="F72" s="38">
        <f>'Kertas Kerja'!F72</f>
        <v>0</v>
      </c>
      <c r="G72" s="113"/>
      <c r="H72" s="108"/>
      <c r="I72" s="138"/>
      <c r="J72" s="60">
        <f>'Kertas Kerja'!J72</f>
        <v>0</v>
      </c>
      <c r="K72" s="136"/>
    </row>
    <row r="73" spans="1:11" ht="99" customHeight="1" x14ac:dyDescent="0.35">
      <c r="A73" s="38" t="s">
        <v>76</v>
      </c>
      <c r="B73" s="101"/>
      <c r="C73" s="45" t="s">
        <v>30</v>
      </c>
      <c r="D73" s="57" t="s">
        <v>154</v>
      </c>
      <c r="E73" s="38">
        <f>'Kertas Kerja'!E73</f>
        <v>0</v>
      </c>
      <c r="F73" s="38">
        <f>'Kertas Kerja'!F73</f>
        <v>0</v>
      </c>
      <c r="G73" s="40">
        <f>'Kertas Kerja'!G73</f>
        <v>0</v>
      </c>
      <c r="H73" s="38">
        <f>'Kertas Kerja'!H73</f>
        <v>0</v>
      </c>
      <c r="I73" s="46"/>
      <c r="J73" s="60">
        <f>'Kertas Kerja'!J73</f>
        <v>0</v>
      </c>
      <c r="K73" s="39">
        <f>'Kertas Kerja'!K73</f>
        <v>0</v>
      </c>
    </row>
    <row r="74" spans="1:11" ht="80" customHeight="1" x14ac:dyDescent="0.35">
      <c r="A74" s="38" t="s">
        <v>77</v>
      </c>
      <c r="B74" s="101"/>
      <c r="C74" s="102" t="s">
        <v>31</v>
      </c>
      <c r="D74" s="57" t="s">
        <v>161</v>
      </c>
      <c r="E74" s="38">
        <f>'Kertas Kerja'!E74</f>
        <v>0</v>
      </c>
      <c r="F74" s="38">
        <f>'Kertas Kerja'!F74</f>
        <v>0</v>
      </c>
      <c r="G74" s="111">
        <f>'Kertas Kerja'!G74:G75</f>
        <v>0</v>
      </c>
      <c r="H74" s="107"/>
      <c r="I74" s="137">
        <f>'Kertas Kerja'!I74:I75</f>
        <v>0</v>
      </c>
      <c r="J74" s="60">
        <f>'Kertas Kerja'!J74</f>
        <v>0</v>
      </c>
      <c r="K74" s="109">
        <f>'Kertas Kerja'!K74:K75</f>
        <v>0</v>
      </c>
    </row>
    <row r="75" spans="1:11" ht="80" customHeight="1" x14ac:dyDescent="0.35">
      <c r="A75" s="38" t="s">
        <v>228</v>
      </c>
      <c r="B75" s="101"/>
      <c r="C75" s="102"/>
      <c r="D75" s="57" t="s">
        <v>162</v>
      </c>
      <c r="E75" s="38">
        <f>'Kertas Kerja'!E75</f>
        <v>0</v>
      </c>
      <c r="F75" s="38">
        <f>'Kertas Kerja'!F75</f>
        <v>0</v>
      </c>
      <c r="G75" s="113"/>
      <c r="H75" s="108"/>
      <c r="I75" s="138"/>
      <c r="J75" s="60">
        <f>'Kertas Kerja'!J75</f>
        <v>0</v>
      </c>
      <c r="K75" s="110"/>
    </row>
    <row r="76" spans="1:11" ht="97.5" customHeight="1" x14ac:dyDescent="0.35">
      <c r="A76" s="38" t="s">
        <v>78</v>
      </c>
      <c r="B76" s="101" t="s">
        <v>45</v>
      </c>
      <c r="C76" s="102" t="s">
        <v>32</v>
      </c>
      <c r="D76" s="57" t="s">
        <v>163</v>
      </c>
      <c r="E76" s="38">
        <f>'Kertas Kerja'!E76</f>
        <v>0</v>
      </c>
      <c r="F76" s="38">
        <f>'Kertas Kerja'!F76</f>
        <v>0</v>
      </c>
      <c r="G76" s="111">
        <f>'Kertas Kerja'!G76:G77</f>
        <v>0</v>
      </c>
      <c r="H76" s="109">
        <f>'Kertas Kerja'!H76:H77</f>
        <v>0</v>
      </c>
      <c r="I76" s="144"/>
      <c r="J76" s="60">
        <f>'Kertas Kerja'!J76</f>
        <v>0</v>
      </c>
      <c r="K76" s="109">
        <f>'Kertas Kerja'!K76:K77</f>
        <v>0</v>
      </c>
    </row>
    <row r="77" spans="1:11" ht="80" customHeight="1" x14ac:dyDescent="0.35">
      <c r="A77" s="38" t="s">
        <v>79</v>
      </c>
      <c r="B77" s="101"/>
      <c r="C77" s="102"/>
      <c r="D77" s="57" t="s">
        <v>34</v>
      </c>
      <c r="E77" s="38">
        <f>'Kertas Kerja'!E77</f>
        <v>0</v>
      </c>
      <c r="F77" s="38">
        <f>'Kertas Kerja'!F77</f>
        <v>0</v>
      </c>
      <c r="G77" s="113"/>
      <c r="H77" s="110"/>
      <c r="I77" s="145"/>
      <c r="J77" s="60">
        <f>'Kertas Kerja'!J77</f>
        <v>0</v>
      </c>
      <c r="K77" s="110"/>
    </row>
    <row r="78" spans="1:11" ht="108" customHeight="1" x14ac:dyDescent="0.35">
      <c r="A78" s="38" t="s">
        <v>80</v>
      </c>
      <c r="B78" s="101"/>
      <c r="C78" s="102" t="s">
        <v>33</v>
      </c>
      <c r="D78" s="57" t="s">
        <v>35</v>
      </c>
      <c r="E78" s="38">
        <f>'Kertas Kerja'!E78</f>
        <v>0</v>
      </c>
      <c r="F78" s="38">
        <f>'Kertas Kerja'!F78</f>
        <v>0</v>
      </c>
      <c r="G78" s="111">
        <f>'Kertas Kerja'!G78:G79</f>
        <v>0</v>
      </c>
      <c r="H78" s="137">
        <f>'Kertas Kerja'!H78:H79</f>
        <v>0</v>
      </c>
      <c r="I78" s="107"/>
      <c r="J78" s="60">
        <f>'Kertas Kerja'!J78</f>
        <v>0</v>
      </c>
      <c r="K78" s="135">
        <f>'Kertas Kerja'!K78:K79</f>
        <v>0</v>
      </c>
    </row>
    <row r="79" spans="1:11" ht="80" customHeight="1" x14ac:dyDescent="0.35">
      <c r="A79" s="38" t="s">
        <v>81</v>
      </c>
      <c r="B79" s="101"/>
      <c r="C79" s="102"/>
      <c r="D79" s="57" t="s">
        <v>164</v>
      </c>
      <c r="E79" s="38">
        <f>'Kertas Kerja'!E79</f>
        <v>0</v>
      </c>
      <c r="F79" s="38">
        <f>'Kertas Kerja'!F79</f>
        <v>0</v>
      </c>
      <c r="G79" s="113"/>
      <c r="H79" s="138"/>
      <c r="I79" s="108"/>
      <c r="J79" s="60">
        <f>'Kertas Kerja'!J79</f>
        <v>0</v>
      </c>
      <c r="K79" s="136"/>
    </row>
    <row r="80" spans="1:11" ht="110.25" customHeight="1" x14ac:dyDescent="0.35">
      <c r="A80" s="38" t="s">
        <v>82</v>
      </c>
      <c r="B80" s="101" t="s">
        <v>46</v>
      </c>
      <c r="C80" s="102" t="s">
        <v>36</v>
      </c>
      <c r="D80" s="57" t="s">
        <v>166</v>
      </c>
      <c r="E80" s="38">
        <f>'Kertas Kerja'!E80</f>
        <v>0</v>
      </c>
      <c r="F80" s="38">
        <f>'Kertas Kerja'!F80</f>
        <v>0</v>
      </c>
      <c r="G80" s="111">
        <f>'Kertas Kerja'!G80:G81</f>
        <v>0</v>
      </c>
      <c r="H80" s="137">
        <f>'Kertas Kerja'!H80:H81</f>
        <v>0</v>
      </c>
      <c r="I80" s="107"/>
      <c r="J80" s="60">
        <f>'Kertas Kerja'!J80</f>
        <v>0</v>
      </c>
      <c r="K80" s="135">
        <f>'Kertas Kerja'!K80:K81</f>
        <v>0</v>
      </c>
    </row>
    <row r="81" spans="1:11" ht="80" customHeight="1" x14ac:dyDescent="0.35">
      <c r="A81" s="38" t="s">
        <v>83</v>
      </c>
      <c r="B81" s="101"/>
      <c r="C81" s="102"/>
      <c r="D81" s="57" t="s">
        <v>167</v>
      </c>
      <c r="E81" s="38">
        <f>'Kertas Kerja'!E81</f>
        <v>0</v>
      </c>
      <c r="F81" s="38">
        <f>'Kertas Kerja'!F81</f>
        <v>0</v>
      </c>
      <c r="G81" s="113"/>
      <c r="H81" s="138"/>
      <c r="I81" s="108"/>
      <c r="J81" s="60">
        <f>'Kertas Kerja'!J81</f>
        <v>0</v>
      </c>
      <c r="K81" s="136"/>
    </row>
    <row r="82" spans="1:11" ht="80" customHeight="1" x14ac:dyDescent="0.35">
      <c r="A82" s="38" t="s">
        <v>84</v>
      </c>
      <c r="B82" s="101"/>
      <c r="C82" s="105" t="s">
        <v>37</v>
      </c>
      <c r="D82" s="57" t="s">
        <v>168</v>
      </c>
      <c r="E82" s="38">
        <f>'Kertas Kerja'!E82</f>
        <v>0</v>
      </c>
      <c r="F82" s="38">
        <f>'Kertas Kerja'!F82</f>
        <v>0</v>
      </c>
      <c r="G82" s="111">
        <f>'Kertas Kerja'!G82:G84</f>
        <v>0</v>
      </c>
      <c r="H82" s="137">
        <f>'Kertas Kerja'!H82:H84</f>
        <v>0</v>
      </c>
      <c r="I82" s="107"/>
      <c r="J82" s="60">
        <f>'Kertas Kerja'!J82</f>
        <v>0</v>
      </c>
      <c r="K82" s="135">
        <f>'Kertas Kerja'!K82:K84</f>
        <v>0</v>
      </c>
    </row>
    <row r="83" spans="1:11" ht="80" customHeight="1" x14ac:dyDescent="0.35">
      <c r="A83" s="38" t="s">
        <v>85</v>
      </c>
      <c r="B83" s="101"/>
      <c r="C83" s="114"/>
      <c r="D83" s="57" t="s">
        <v>169</v>
      </c>
      <c r="E83" s="38">
        <f>'Kertas Kerja'!E83</f>
        <v>0</v>
      </c>
      <c r="F83" s="38">
        <f>'Kertas Kerja'!F83</f>
        <v>0</v>
      </c>
      <c r="G83" s="112"/>
      <c r="H83" s="140"/>
      <c r="I83" s="115"/>
      <c r="J83" s="60">
        <f>'Kertas Kerja'!J83</f>
        <v>0</v>
      </c>
      <c r="K83" s="139"/>
    </row>
    <row r="84" spans="1:11" ht="109.5" customHeight="1" x14ac:dyDescent="0.35">
      <c r="A84" s="38" t="s">
        <v>86</v>
      </c>
      <c r="B84" s="101"/>
      <c r="C84" s="114"/>
      <c r="D84" s="57" t="s">
        <v>170</v>
      </c>
      <c r="E84" s="38">
        <f>'Kertas Kerja'!E84</f>
        <v>0</v>
      </c>
      <c r="F84" s="38">
        <f>'Kertas Kerja'!F84</f>
        <v>0</v>
      </c>
      <c r="G84" s="112"/>
      <c r="H84" s="140"/>
      <c r="I84" s="115"/>
      <c r="J84" s="60">
        <f>'Kertas Kerja'!J84</f>
        <v>0</v>
      </c>
      <c r="K84" s="139"/>
    </row>
    <row r="85" spans="1:11" ht="99" customHeight="1" x14ac:dyDescent="0.35">
      <c r="A85" s="38" t="s">
        <v>217</v>
      </c>
      <c r="B85" s="101"/>
      <c r="C85" s="106"/>
      <c r="D85" s="57" t="s">
        <v>172</v>
      </c>
      <c r="E85" s="38">
        <f>'Kertas Kerja'!E85</f>
        <v>0</v>
      </c>
      <c r="F85" s="38">
        <f>'Kertas Kerja'!F85</f>
        <v>0</v>
      </c>
      <c r="G85" s="113"/>
      <c r="H85" s="138"/>
      <c r="I85" s="108"/>
      <c r="J85" s="60">
        <f>'Kertas Kerja'!J85</f>
        <v>0</v>
      </c>
      <c r="K85" s="136"/>
    </row>
    <row r="86" spans="1:11" ht="80" customHeight="1" x14ac:dyDescent="0.35">
      <c r="A86" s="38" t="s">
        <v>87</v>
      </c>
      <c r="B86" s="101" t="s">
        <v>47</v>
      </c>
      <c r="C86" s="105" t="s">
        <v>38</v>
      </c>
      <c r="D86" s="57" t="s">
        <v>174</v>
      </c>
      <c r="E86" s="38">
        <f>'Kertas Kerja'!E86</f>
        <v>0</v>
      </c>
      <c r="F86" s="38">
        <f>'Kertas Kerja'!F86</f>
        <v>0</v>
      </c>
      <c r="G86" s="101">
        <f>'Kertas Kerja'!G86:G88</f>
        <v>0</v>
      </c>
      <c r="H86" s="143">
        <f>'Kertas Kerja'!H86:H88</f>
        <v>0</v>
      </c>
      <c r="I86" s="107"/>
      <c r="J86" s="60">
        <f>'Kertas Kerja'!J86</f>
        <v>0</v>
      </c>
      <c r="K86" s="142">
        <f>'Kertas Kerja'!K86:K88</f>
        <v>0</v>
      </c>
    </row>
    <row r="87" spans="1:11" ht="80" customHeight="1" x14ac:dyDescent="0.35">
      <c r="A87" s="38" t="s">
        <v>88</v>
      </c>
      <c r="B87" s="101"/>
      <c r="C87" s="114"/>
      <c r="D87" s="57" t="s">
        <v>175</v>
      </c>
      <c r="E87" s="38">
        <f>'Kertas Kerja'!E87</f>
        <v>0</v>
      </c>
      <c r="F87" s="38">
        <f>'Kertas Kerja'!F87</f>
        <v>0</v>
      </c>
      <c r="G87" s="101"/>
      <c r="H87" s="143"/>
      <c r="I87" s="115"/>
      <c r="J87" s="60">
        <f>'Kertas Kerja'!J87</f>
        <v>0</v>
      </c>
      <c r="K87" s="142"/>
    </row>
    <row r="88" spans="1:11" ht="80" customHeight="1" x14ac:dyDescent="0.35">
      <c r="A88" s="38" t="s">
        <v>197</v>
      </c>
      <c r="B88" s="101"/>
      <c r="C88" s="106"/>
      <c r="D88" s="57" t="s">
        <v>176</v>
      </c>
      <c r="E88" s="38">
        <f>'Kertas Kerja'!E88</f>
        <v>0</v>
      </c>
      <c r="F88" s="38">
        <f>'Kertas Kerja'!F88</f>
        <v>0</v>
      </c>
      <c r="G88" s="101"/>
      <c r="H88" s="143"/>
      <c r="I88" s="108"/>
      <c r="J88" s="60">
        <f>'Kertas Kerja'!J88</f>
        <v>0</v>
      </c>
      <c r="K88" s="142"/>
    </row>
    <row r="89" spans="1:11" ht="98.25" customHeight="1" x14ac:dyDescent="0.35">
      <c r="A89" s="38" t="s">
        <v>89</v>
      </c>
      <c r="B89" s="101"/>
      <c r="C89" s="102" t="s">
        <v>39</v>
      </c>
      <c r="D89" s="57" t="s">
        <v>177</v>
      </c>
      <c r="E89" s="38">
        <f>'Kertas Kerja'!E89</f>
        <v>0</v>
      </c>
      <c r="F89" s="38">
        <f>'Kertas Kerja'!F89</f>
        <v>0</v>
      </c>
      <c r="G89" s="111">
        <f>'Kertas Kerja'!G89:G90</f>
        <v>0</v>
      </c>
      <c r="H89" s="137">
        <f>'Kertas Kerja'!H89:H90</f>
        <v>0</v>
      </c>
      <c r="I89" s="107"/>
      <c r="J89" s="60">
        <f>'Kertas Kerja'!J89</f>
        <v>0</v>
      </c>
      <c r="K89" s="135">
        <f>'Kertas Kerja'!K89:K90</f>
        <v>0</v>
      </c>
    </row>
    <row r="90" spans="1:11" ht="80" customHeight="1" x14ac:dyDescent="0.35">
      <c r="A90" s="38" t="s">
        <v>90</v>
      </c>
      <c r="B90" s="101"/>
      <c r="C90" s="102"/>
      <c r="D90" s="57" t="s">
        <v>178</v>
      </c>
      <c r="E90" s="38">
        <f>'Kertas Kerja'!E90</f>
        <v>0</v>
      </c>
      <c r="F90" s="38">
        <f>'Kertas Kerja'!F90</f>
        <v>0</v>
      </c>
      <c r="G90" s="113"/>
      <c r="H90" s="138"/>
      <c r="I90" s="108"/>
      <c r="J90" s="60">
        <f>'Kertas Kerja'!J90</f>
        <v>0</v>
      </c>
      <c r="K90" s="136"/>
    </row>
    <row r="91" spans="1:11" ht="80" customHeight="1" x14ac:dyDescent="0.35">
      <c r="A91" s="38" t="s">
        <v>91</v>
      </c>
      <c r="B91" s="101" t="s">
        <v>48</v>
      </c>
      <c r="C91" s="105" t="s">
        <v>38</v>
      </c>
      <c r="D91" s="57" t="s">
        <v>179</v>
      </c>
      <c r="E91" s="38">
        <f>'Kertas Kerja'!E91</f>
        <v>0</v>
      </c>
      <c r="F91" s="38">
        <f>'Kertas Kerja'!F91</f>
        <v>0</v>
      </c>
      <c r="G91" s="111">
        <f>'Kertas Kerja'!G91:G93</f>
        <v>0</v>
      </c>
      <c r="H91" s="137">
        <f>'Kertas Kerja'!H91:H93</f>
        <v>0</v>
      </c>
      <c r="I91" s="107"/>
      <c r="J91" s="60">
        <f>'Kertas Kerja'!J91</f>
        <v>0</v>
      </c>
      <c r="K91" s="135">
        <f>'Kertas Kerja'!K91:K93</f>
        <v>0</v>
      </c>
    </row>
    <row r="92" spans="1:11" ht="80" customHeight="1" x14ac:dyDescent="0.35">
      <c r="A92" s="38" t="s">
        <v>92</v>
      </c>
      <c r="B92" s="101"/>
      <c r="C92" s="114"/>
      <c r="D92" s="57" t="s">
        <v>180</v>
      </c>
      <c r="E92" s="38">
        <f>'Kertas Kerja'!E92</f>
        <v>0</v>
      </c>
      <c r="F92" s="38">
        <f>'Kertas Kerja'!F92</f>
        <v>0</v>
      </c>
      <c r="G92" s="112"/>
      <c r="H92" s="140"/>
      <c r="I92" s="115"/>
      <c r="J92" s="60">
        <f>'Kertas Kerja'!J92</f>
        <v>0</v>
      </c>
      <c r="K92" s="139"/>
    </row>
    <row r="93" spans="1:11" ht="80" customHeight="1" x14ac:dyDescent="0.35">
      <c r="A93" s="38" t="s">
        <v>198</v>
      </c>
      <c r="B93" s="101"/>
      <c r="C93" s="106"/>
      <c r="D93" s="61" t="s">
        <v>176</v>
      </c>
      <c r="E93" s="38">
        <f>'Kertas Kerja'!E93</f>
        <v>0</v>
      </c>
      <c r="F93" s="38">
        <f>'Kertas Kerja'!F93</f>
        <v>0</v>
      </c>
      <c r="G93" s="113"/>
      <c r="H93" s="138"/>
      <c r="I93" s="108"/>
      <c r="J93" s="60">
        <f>'Kertas Kerja'!J93</f>
        <v>0</v>
      </c>
      <c r="K93" s="136"/>
    </row>
    <row r="94" spans="1:11" ht="103.5" customHeight="1" x14ac:dyDescent="0.35">
      <c r="A94" s="38" t="s">
        <v>93</v>
      </c>
      <c r="B94" s="101"/>
      <c r="C94" s="102" t="s">
        <v>39</v>
      </c>
      <c r="D94" s="57" t="s">
        <v>181</v>
      </c>
      <c r="E94" s="38">
        <f>'Kertas Kerja'!E94</f>
        <v>0</v>
      </c>
      <c r="F94" s="38">
        <f>'Kertas Kerja'!F94</f>
        <v>0</v>
      </c>
      <c r="G94" s="111">
        <f>'Kertas Kerja'!G94:G95</f>
        <v>0</v>
      </c>
      <c r="H94" s="137">
        <f>'Kertas Kerja'!H94:H95</f>
        <v>0</v>
      </c>
      <c r="I94" s="107"/>
      <c r="J94" s="60">
        <f>'Kertas Kerja'!J94</f>
        <v>0</v>
      </c>
      <c r="K94" s="135">
        <f>'Kertas Kerja'!K94:K95</f>
        <v>0</v>
      </c>
    </row>
    <row r="95" spans="1:11" ht="234" customHeight="1" x14ac:dyDescent="0.35">
      <c r="A95" s="38" t="s">
        <v>94</v>
      </c>
      <c r="B95" s="101"/>
      <c r="C95" s="102"/>
      <c r="D95" s="57" t="s">
        <v>182</v>
      </c>
      <c r="E95" s="38">
        <f>'Kertas Kerja'!E95</f>
        <v>0</v>
      </c>
      <c r="F95" s="38">
        <f>'Kertas Kerja'!F95</f>
        <v>0</v>
      </c>
      <c r="G95" s="113"/>
      <c r="H95" s="138"/>
      <c r="I95" s="108"/>
      <c r="J95" s="60">
        <f>'Kertas Kerja'!J95</f>
        <v>0</v>
      </c>
      <c r="K95" s="136"/>
    </row>
    <row r="96" spans="1:11" ht="80" customHeight="1" x14ac:dyDescent="0.35">
      <c r="A96" s="38" t="s">
        <v>95</v>
      </c>
      <c r="B96" s="101" t="s">
        <v>49</v>
      </c>
      <c r="C96" s="105" t="s">
        <v>40</v>
      </c>
      <c r="D96" s="57" t="s">
        <v>183</v>
      </c>
      <c r="E96" s="38">
        <f>'Kertas Kerja'!E96</f>
        <v>0</v>
      </c>
      <c r="F96" s="38">
        <f>'Kertas Kerja'!F96</f>
        <v>0</v>
      </c>
      <c r="G96" s="101">
        <f>'Kertas Kerja'!G96:G108</f>
        <v>0</v>
      </c>
      <c r="H96" s="143">
        <f>'Kertas Kerja'!H96:H108</f>
        <v>0</v>
      </c>
      <c r="I96" s="103"/>
      <c r="J96" s="60">
        <f>'Kertas Kerja'!J96</f>
        <v>0</v>
      </c>
      <c r="K96" s="142">
        <f>'Kertas Kerja'!K96:K108</f>
        <v>0</v>
      </c>
    </row>
    <row r="97" spans="1:11" ht="80" customHeight="1" x14ac:dyDescent="0.35">
      <c r="A97" s="38" t="s">
        <v>96</v>
      </c>
      <c r="B97" s="101"/>
      <c r="C97" s="114"/>
      <c r="D97" s="43" t="s">
        <v>171</v>
      </c>
      <c r="E97" s="38">
        <f>'Kertas Kerja'!E97</f>
        <v>0</v>
      </c>
      <c r="F97" s="38">
        <f>'Kertas Kerja'!F97</f>
        <v>0</v>
      </c>
      <c r="G97" s="101"/>
      <c r="H97" s="143"/>
      <c r="I97" s="103"/>
      <c r="J97" s="60">
        <f>'Kertas Kerja'!J97</f>
        <v>0</v>
      </c>
      <c r="K97" s="142"/>
    </row>
    <row r="98" spans="1:11" ht="80" customHeight="1" x14ac:dyDescent="0.35">
      <c r="A98" s="38" t="s">
        <v>97</v>
      </c>
      <c r="B98" s="101"/>
      <c r="C98" s="114"/>
      <c r="D98" s="43" t="s">
        <v>173</v>
      </c>
      <c r="E98" s="38">
        <f>'Kertas Kerja'!E98</f>
        <v>0</v>
      </c>
      <c r="F98" s="38">
        <f>'Kertas Kerja'!F98</f>
        <v>0</v>
      </c>
      <c r="G98" s="101"/>
      <c r="H98" s="143"/>
      <c r="I98" s="103"/>
      <c r="J98" s="60">
        <f>'Kertas Kerja'!J98</f>
        <v>0</v>
      </c>
      <c r="K98" s="142"/>
    </row>
    <row r="99" spans="1:11" ht="80" customHeight="1" x14ac:dyDescent="0.35">
      <c r="A99" s="38" t="s">
        <v>98</v>
      </c>
      <c r="B99" s="101"/>
      <c r="C99" s="114"/>
      <c r="D99" s="57" t="s">
        <v>184</v>
      </c>
      <c r="E99" s="38">
        <f>'Kertas Kerja'!E99</f>
        <v>0</v>
      </c>
      <c r="F99" s="38">
        <f>'Kertas Kerja'!F99</f>
        <v>0</v>
      </c>
      <c r="G99" s="101"/>
      <c r="H99" s="143"/>
      <c r="I99" s="103"/>
      <c r="J99" s="60">
        <f>'Kertas Kerja'!J99</f>
        <v>0</v>
      </c>
      <c r="K99" s="142"/>
    </row>
    <row r="100" spans="1:11" ht="80" customHeight="1" x14ac:dyDescent="0.35">
      <c r="A100" s="38" t="s">
        <v>99</v>
      </c>
      <c r="B100" s="101"/>
      <c r="C100" s="114"/>
      <c r="D100" s="57" t="s">
        <v>41</v>
      </c>
      <c r="E100" s="38">
        <f>'Kertas Kerja'!E100</f>
        <v>0</v>
      </c>
      <c r="F100" s="38">
        <f>'Kertas Kerja'!F100</f>
        <v>0</v>
      </c>
      <c r="G100" s="101"/>
      <c r="H100" s="143"/>
      <c r="I100" s="103"/>
      <c r="J100" s="60">
        <f>'Kertas Kerja'!J100</f>
        <v>0</v>
      </c>
      <c r="K100" s="142"/>
    </row>
    <row r="101" spans="1:11" ht="80" customHeight="1" x14ac:dyDescent="0.35">
      <c r="A101" s="38" t="s">
        <v>199</v>
      </c>
      <c r="B101" s="101"/>
      <c r="C101" s="114"/>
      <c r="D101" s="57" t="s">
        <v>42</v>
      </c>
      <c r="E101" s="38">
        <f>'Kertas Kerja'!E101</f>
        <v>0</v>
      </c>
      <c r="F101" s="38">
        <f>'Kertas Kerja'!F101</f>
        <v>0</v>
      </c>
      <c r="G101" s="101"/>
      <c r="H101" s="143"/>
      <c r="I101" s="103"/>
      <c r="J101" s="60">
        <f>'Kertas Kerja'!J101</f>
        <v>0</v>
      </c>
      <c r="K101" s="142"/>
    </row>
    <row r="102" spans="1:11" ht="80" customHeight="1" x14ac:dyDescent="0.35">
      <c r="A102" s="38" t="s">
        <v>200</v>
      </c>
      <c r="B102" s="101"/>
      <c r="C102" s="114"/>
      <c r="D102" s="57" t="s">
        <v>185</v>
      </c>
      <c r="E102" s="38">
        <f>'Kertas Kerja'!E102</f>
        <v>0</v>
      </c>
      <c r="F102" s="38">
        <f>'Kertas Kerja'!F102</f>
        <v>0</v>
      </c>
      <c r="G102" s="101"/>
      <c r="H102" s="143"/>
      <c r="I102" s="103"/>
      <c r="J102" s="60">
        <f>'Kertas Kerja'!J102</f>
        <v>0</v>
      </c>
      <c r="K102" s="142"/>
    </row>
    <row r="103" spans="1:11" ht="80" customHeight="1" x14ac:dyDescent="0.35">
      <c r="A103" s="38" t="s">
        <v>201</v>
      </c>
      <c r="B103" s="101"/>
      <c r="C103" s="114"/>
      <c r="D103" s="57" t="s">
        <v>186</v>
      </c>
      <c r="E103" s="38">
        <f>'Kertas Kerja'!E103</f>
        <v>0</v>
      </c>
      <c r="F103" s="38">
        <f>'Kertas Kerja'!F103</f>
        <v>0</v>
      </c>
      <c r="G103" s="101"/>
      <c r="H103" s="143"/>
      <c r="I103" s="103"/>
      <c r="J103" s="60">
        <f>'Kertas Kerja'!J103</f>
        <v>0</v>
      </c>
      <c r="K103" s="142"/>
    </row>
    <row r="104" spans="1:11" ht="80" customHeight="1" x14ac:dyDescent="0.35">
      <c r="A104" s="38" t="s">
        <v>202</v>
      </c>
      <c r="B104" s="101"/>
      <c r="C104" s="114"/>
      <c r="D104" s="57" t="s">
        <v>187</v>
      </c>
      <c r="E104" s="38">
        <f>'Kertas Kerja'!E104</f>
        <v>0</v>
      </c>
      <c r="F104" s="38">
        <f>'Kertas Kerja'!F104</f>
        <v>0</v>
      </c>
      <c r="G104" s="101"/>
      <c r="H104" s="143"/>
      <c r="I104" s="103"/>
      <c r="J104" s="60">
        <f>'Kertas Kerja'!J104</f>
        <v>0</v>
      </c>
      <c r="K104" s="142"/>
    </row>
    <row r="105" spans="1:11" ht="80" customHeight="1" x14ac:dyDescent="0.35">
      <c r="A105" s="38" t="s">
        <v>203</v>
      </c>
      <c r="B105" s="101"/>
      <c r="C105" s="114"/>
      <c r="D105" s="59" t="s">
        <v>188</v>
      </c>
      <c r="E105" s="38">
        <f>'Kertas Kerja'!E105</f>
        <v>0</v>
      </c>
      <c r="F105" s="38">
        <f>'Kertas Kerja'!F105</f>
        <v>0</v>
      </c>
      <c r="G105" s="101"/>
      <c r="H105" s="143"/>
      <c r="I105" s="103"/>
      <c r="J105" s="60">
        <f>'Kertas Kerja'!J105</f>
        <v>0</v>
      </c>
      <c r="K105" s="142"/>
    </row>
    <row r="106" spans="1:11" ht="80" customHeight="1" x14ac:dyDescent="0.35">
      <c r="A106" s="38" t="s">
        <v>204</v>
      </c>
      <c r="B106" s="101"/>
      <c r="C106" s="114"/>
      <c r="D106" s="59" t="s">
        <v>189</v>
      </c>
      <c r="E106" s="38">
        <f>'Kertas Kerja'!E106</f>
        <v>0</v>
      </c>
      <c r="F106" s="38">
        <f>'Kertas Kerja'!F106</f>
        <v>0</v>
      </c>
      <c r="G106" s="101"/>
      <c r="H106" s="143"/>
      <c r="I106" s="103"/>
      <c r="J106" s="60">
        <f>'Kertas Kerja'!J106</f>
        <v>0</v>
      </c>
      <c r="K106" s="142"/>
    </row>
    <row r="107" spans="1:11" ht="80" customHeight="1" x14ac:dyDescent="0.35">
      <c r="A107" s="38" t="s">
        <v>218</v>
      </c>
      <c r="B107" s="101"/>
      <c r="C107" s="114"/>
      <c r="D107" s="59" t="s">
        <v>190</v>
      </c>
      <c r="E107" s="38">
        <f>'Kertas Kerja'!E107</f>
        <v>0</v>
      </c>
      <c r="F107" s="38">
        <f>'Kertas Kerja'!F107</f>
        <v>0</v>
      </c>
      <c r="G107" s="101"/>
      <c r="H107" s="143"/>
      <c r="I107" s="103"/>
      <c r="J107" s="60">
        <f>'Kertas Kerja'!J107</f>
        <v>0</v>
      </c>
      <c r="K107" s="142"/>
    </row>
    <row r="108" spans="1:11" ht="80" customHeight="1" x14ac:dyDescent="0.35">
      <c r="A108" s="38" t="s">
        <v>219</v>
      </c>
      <c r="B108" s="101"/>
      <c r="C108" s="106"/>
      <c r="D108" s="59" t="s">
        <v>191</v>
      </c>
      <c r="E108" s="38">
        <f>'Kertas Kerja'!E108</f>
        <v>0</v>
      </c>
      <c r="F108" s="38">
        <f>'Kertas Kerja'!F108</f>
        <v>0</v>
      </c>
      <c r="G108" s="111"/>
      <c r="H108" s="137"/>
      <c r="I108" s="107"/>
      <c r="J108" s="60">
        <f>'Kertas Kerja'!J108</f>
        <v>0</v>
      </c>
      <c r="K108" s="135"/>
    </row>
    <row r="109" spans="1:11" ht="80" customHeight="1" x14ac:dyDescent="0.35">
      <c r="A109" s="38" t="s">
        <v>100</v>
      </c>
      <c r="B109" s="101"/>
      <c r="C109" s="105" t="s">
        <v>205</v>
      </c>
      <c r="D109" s="43" t="s">
        <v>249</v>
      </c>
      <c r="E109" s="38">
        <f>'Kertas Kerja'!E109</f>
        <v>0</v>
      </c>
      <c r="F109" s="38">
        <f>'Kertas Kerja'!F109</f>
        <v>0</v>
      </c>
      <c r="G109" s="101">
        <f>'Kertas Kerja'!G109:G111</f>
        <v>0</v>
      </c>
      <c r="H109" s="143">
        <f>'Kertas Kerja'!H109:H111</f>
        <v>0</v>
      </c>
      <c r="I109" s="103"/>
      <c r="J109" s="60">
        <f>'Kertas Kerja'!J109</f>
        <v>0</v>
      </c>
      <c r="K109" s="142">
        <f>'Kertas Kerja'!K109:K111</f>
        <v>0</v>
      </c>
    </row>
    <row r="110" spans="1:11" ht="80" customHeight="1" x14ac:dyDescent="0.35">
      <c r="A110" s="38" t="s">
        <v>101</v>
      </c>
      <c r="B110" s="101"/>
      <c r="C110" s="114"/>
      <c r="D110" s="43" t="s">
        <v>250</v>
      </c>
      <c r="E110" s="38">
        <f>'Kertas Kerja'!E110</f>
        <v>0</v>
      </c>
      <c r="F110" s="38">
        <f>'Kertas Kerja'!F110</f>
        <v>0</v>
      </c>
      <c r="G110" s="101"/>
      <c r="H110" s="143"/>
      <c r="I110" s="103"/>
      <c r="J110" s="60">
        <f>'Kertas Kerja'!J110</f>
        <v>0</v>
      </c>
      <c r="K110" s="142"/>
    </row>
    <row r="111" spans="1:11" ht="80" customHeight="1" x14ac:dyDescent="0.35">
      <c r="A111" s="38" t="s">
        <v>102</v>
      </c>
      <c r="B111" s="101"/>
      <c r="C111" s="106"/>
      <c r="D111" s="43" t="s">
        <v>251</v>
      </c>
      <c r="E111" s="38">
        <f>'Kertas Kerja'!E111</f>
        <v>0</v>
      </c>
      <c r="F111" s="38">
        <f>'Kertas Kerja'!F111</f>
        <v>0</v>
      </c>
      <c r="G111" s="101"/>
      <c r="H111" s="143"/>
      <c r="I111" s="103"/>
      <c r="J111" s="60">
        <f>'Kertas Kerja'!J111</f>
        <v>0</v>
      </c>
      <c r="K111" s="142"/>
    </row>
    <row r="112" spans="1:11" ht="80" customHeight="1" x14ac:dyDescent="0.35">
      <c r="A112" s="38" t="s">
        <v>207</v>
      </c>
      <c r="B112" s="101"/>
      <c r="C112" s="102" t="s">
        <v>206</v>
      </c>
      <c r="D112" s="57" t="s">
        <v>192</v>
      </c>
      <c r="E112" s="38">
        <f>'Kertas Kerja'!E112</f>
        <v>0</v>
      </c>
      <c r="F112" s="38">
        <f>'Kertas Kerja'!F112</f>
        <v>0</v>
      </c>
      <c r="G112" s="101">
        <f>'Kertas Kerja'!G112:G114</f>
        <v>0</v>
      </c>
      <c r="H112" s="143">
        <f>'Kertas Kerja'!H112:H114</f>
        <v>0</v>
      </c>
      <c r="I112" s="103"/>
      <c r="J112" s="60">
        <f>'Kertas Kerja'!J112</f>
        <v>0</v>
      </c>
      <c r="K112" s="142">
        <f>'Kertas Kerja'!K112:K114</f>
        <v>0</v>
      </c>
    </row>
    <row r="113" spans="1:11" ht="80" customHeight="1" x14ac:dyDescent="0.35">
      <c r="A113" s="38" t="s">
        <v>208</v>
      </c>
      <c r="B113" s="101"/>
      <c r="C113" s="102"/>
      <c r="D113" s="57" t="s">
        <v>193</v>
      </c>
      <c r="E113" s="38">
        <f>'Kertas Kerja'!E113</f>
        <v>0</v>
      </c>
      <c r="F113" s="38">
        <f>'Kertas Kerja'!F113</f>
        <v>0</v>
      </c>
      <c r="G113" s="101"/>
      <c r="H113" s="143"/>
      <c r="I113" s="103"/>
      <c r="J113" s="60">
        <f>'Kertas Kerja'!J113</f>
        <v>0</v>
      </c>
      <c r="K113" s="142"/>
    </row>
    <row r="114" spans="1:11" ht="80" customHeight="1" x14ac:dyDescent="0.35">
      <c r="A114" s="38" t="s">
        <v>209</v>
      </c>
      <c r="B114" s="101"/>
      <c r="C114" s="102"/>
      <c r="D114" s="57" t="s">
        <v>194</v>
      </c>
      <c r="E114" s="38">
        <f>'Kertas Kerja'!E114</f>
        <v>0</v>
      </c>
      <c r="F114" s="38">
        <f>'Kertas Kerja'!F114</f>
        <v>0</v>
      </c>
      <c r="G114" s="101"/>
      <c r="H114" s="143"/>
      <c r="I114" s="103"/>
      <c r="J114" s="58">
        <f>'Kertas Kerja'!J114</f>
        <v>0</v>
      </c>
      <c r="K114" s="142"/>
    </row>
    <row r="116" spans="1:11" ht="190" customHeight="1" x14ac:dyDescent="0.35">
      <c r="B116" s="50" t="s">
        <v>247</v>
      </c>
      <c r="C116" s="101">
        <f>'Kertas Kerja'!C116:K116</f>
        <v>0</v>
      </c>
      <c r="D116" s="101"/>
      <c r="E116" s="101"/>
      <c r="F116" s="101"/>
      <c r="G116" s="101"/>
      <c r="H116" s="101"/>
      <c r="I116" s="101"/>
      <c r="J116" s="101"/>
      <c r="K116" s="101"/>
    </row>
    <row r="117" spans="1:11" ht="17" customHeight="1" x14ac:dyDescent="0.35">
      <c r="B117" s="62" t="s">
        <v>227</v>
      </c>
      <c r="C117" s="132"/>
      <c r="D117" s="133"/>
      <c r="E117" s="63"/>
      <c r="F117" s="63"/>
      <c r="G117" s="64"/>
      <c r="H117" s="63"/>
      <c r="I117" s="63"/>
      <c r="J117" s="74"/>
      <c r="K117" s="74"/>
    </row>
    <row r="118" spans="1:11" x14ac:dyDescent="0.35">
      <c r="B118" s="51"/>
      <c r="E118" s="49"/>
    </row>
    <row r="119" spans="1:11" x14ac:dyDescent="0.35">
      <c r="B119" s="51"/>
      <c r="E119" s="49"/>
    </row>
    <row r="120" spans="1:11" x14ac:dyDescent="0.35">
      <c r="B120" s="141" t="s">
        <v>226</v>
      </c>
      <c r="C120" s="141"/>
      <c r="D120" s="141"/>
      <c r="E120" s="66"/>
    </row>
    <row r="121" spans="1:11" x14ac:dyDescent="0.35">
      <c r="B121" s="67"/>
      <c r="C121" s="68"/>
      <c r="D121" s="25"/>
      <c r="E121" s="66"/>
    </row>
    <row r="122" spans="1:11" x14ac:dyDescent="0.35">
      <c r="B122" s="67" t="s">
        <v>105</v>
      </c>
      <c r="C122" s="68"/>
      <c r="D122" s="25"/>
      <c r="E122" s="66"/>
    </row>
    <row r="123" spans="1:11" x14ac:dyDescent="0.35">
      <c r="B123" s="67"/>
      <c r="C123" s="68"/>
      <c r="D123" s="25"/>
      <c r="E123" s="66"/>
    </row>
    <row r="124" spans="1:11" x14ac:dyDescent="0.35">
      <c r="B124" s="67"/>
      <c r="C124" s="68"/>
      <c r="D124" s="25"/>
      <c r="E124" s="66"/>
    </row>
    <row r="125" spans="1:11" x14ac:dyDescent="0.35">
      <c r="B125" s="67"/>
      <c r="C125" s="68"/>
      <c r="D125" s="25"/>
      <c r="E125" s="66"/>
    </row>
    <row r="126" spans="1:11" x14ac:dyDescent="0.35">
      <c r="B126" s="67"/>
      <c r="C126" s="68"/>
      <c r="D126" s="25"/>
      <c r="E126" s="66"/>
    </row>
    <row r="127" spans="1:11" x14ac:dyDescent="0.35">
      <c r="B127" s="67"/>
      <c r="C127" s="68"/>
      <c r="D127" s="25"/>
      <c r="E127" s="66"/>
    </row>
    <row r="128" spans="1:11" x14ac:dyDescent="0.35">
      <c r="B128" s="67"/>
      <c r="C128" s="68"/>
      <c r="D128" s="25"/>
      <c r="E128" s="66"/>
    </row>
    <row r="129" spans="2:5" x14ac:dyDescent="0.35">
      <c r="B129" s="69" t="s">
        <v>106</v>
      </c>
      <c r="D129" s="70"/>
      <c r="E129" s="22"/>
    </row>
    <row r="130" spans="2:5" x14ac:dyDescent="0.35">
      <c r="B130" s="71" t="s">
        <v>107</v>
      </c>
      <c r="C130" s="68"/>
      <c r="D130" s="25"/>
      <c r="E130" s="66"/>
    </row>
  </sheetData>
  <sheetProtection algorithmName="SHA-512" hashValue="37rYhM5yb1ffStqptsyz3j94zTmpPVjIx8lpRfExyJPavT7ETpnV6zELem/sQTA8eLDcDIhxkxGVVU/oj2G7yg==" saltValue="xEHFxn0oEOwaD22MxsNBXA==" spinCount="100000" sheet="1" objects="1" scenarios="1" selectLockedCells="1" selectUnlockedCells="1"/>
  <protectedRanges>
    <protectedRange sqref="B120 B122:B130 C117" name="Range1"/>
  </protectedRanges>
  <mergeCells count="185">
    <mergeCell ref="C57:C58"/>
    <mergeCell ref="K67:K68"/>
    <mergeCell ref="I67:I68"/>
    <mergeCell ref="H67:H68"/>
    <mergeCell ref="G67:G68"/>
    <mergeCell ref="K63:K64"/>
    <mergeCell ref="I63:I64"/>
    <mergeCell ref="H63:H64"/>
    <mergeCell ref="G63:G64"/>
    <mergeCell ref="K65:K66"/>
    <mergeCell ref="I65:I66"/>
    <mergeCell ref="H65:H66"/>
    <mergeCell ref="G65:G66"/>
    <mergeCell ref="K61:K62"/>
    <mergeCell ref="I61:I62"/>
    <mergeCell ref="C65:C66"/>
    <mergeCell ref="C63:C64"/>
    <mergeCell ref="C59:C60"/>
    <mergeCell ref="K59:K60"/>
    <mergeCell ref="B49:B56"/>
    <mergeCell ref="K47:K48"/>
    <mergeCell ref="I47:I48"/>
    <mergeCell ref="H47:H48"/>
    <mergeCell ref="G47:G48"/>
    <mergeCell ref="K49:K50"/>
    <mergeCell ref="I49:I50"/>
    <mergeCell ref="H49:H50"/>
    <mergeCell ref="G49:G50"/>
    <mergeCell ref="K51:K52"/>
    <mergeCell ref="I51:I52"/>
    <mergeCell ref="H51:H52"/>
    <mergeCell ref="G51:G52"/>
    <mergeCell ref="G53:G56"/>
    <mergeCell ref="K53:K56"/>
    <mergeCell ref="I53:I56"/>
    <mergeCell ref="H53:H56"/>
    <mergeCell ref="C49:C50"/>
    <mergeCell ref="C51:C52"/>
    <mergeCell ref="C53:C56"/>
    <mergeCell ref="I82:I85"/>
    <mergeCell ref="K82:K85"/>
    <mergeCell ref="K96:K108"/>
    <mergeCell ref="G82:G85"/>
    <mergeCell ref="K76:K77"/>
    <mergeCell ref="I76:I77"/>
    <mergeCell ref="H76:H77"/>
    <mergeCell ref="G76:G77"/>
    <mergeCell ref="C61:C62"/>
    <mergeCell ref="C69:C72"/>
    <mergeCell ref="C86:C88"/>
    <mergeCell ref="C91:C93"/>
    <mergeCell ref="C96:C108"/>
    <mergeCell ref="G61:G62"/>
    <mergeCell ref="H61:H62"/>
    <mergeCell ref="K86:K88"/>
    <mergeCell ref="I86:I88"/>
    <mergeCell ref="C67:C68"/>
    <mergeCell ref="C74:C75"/>
    <mergeCell ref="H86:H88"/>
    <mergeCell ref="K89:K90"/>
    <mergeCell ref="I89:I90"/>
    <mergeCell ref="H89:H90"/>
    <mergeCell ref="G89:G90"/>
    <mergeCell ref="H82:H85"/>
    <mergeCell ref="B96:B114"/>
    <mergeCell ref="B80:B85"/>
    <mergeCell ref="B86:B90"/>
    <mergeCell ref="C80:C81"/>
    <mergeCell ref="C89:C90"/>
    <mergeCell ref="C94:C95"/>
    <mergeCell ref="C112:C114"/>
    <mergeCell ref="G86:G88"/>
    <mergeCell ref="C82:C85"/>
    <mergeCell ref="I94:I95"/>
    <mergeCell ref="H94:H95"/>
    <mergeCell ref="G94:G95"/>
    <mergeCell ref="K112:K114"/>
    <mergeCell ref="I112:I114"/>
    <mergeCell ref="H112:H114"/>
    <mergeCell ref="G112:G114"/>
    <mergeCell ref="H109:H111"/>
    <mergeCell ref="C109:C111"/>
    <mergeCell ref="I96:I108"/>
    <mergeCell ref="H96:H108"/>
    <mergeCell ref="G96:G108"/>
    <mergeCell ref="K94:K95"/>
    <mergeCell ref="G109:G111"/>
    <mergeCell ref="K45:K46"/>
    <mergeCell ref="I45:I46"/>
    <mergeCell ref="H45:H46"/>
    <mergeCell ref="G45:G46"/>
    <mergeCell ref="K57:K58"/>
    <mergeCell ref="I57:I58"/>
    <mergeCell ref="H57:H58"/>
    <mergeCell ref="G57:G58"/>
    <mergeCell ref="G74:G75"/>
    <mergeCell ref="H59:H60"/>
    <mergeCell ref="G59:G60"/>
    <mergeCell ref="I59:I60"/>
    <mergeCell ref="K69:K72"/>
    <mergeCell ref="I69:I72"/>
    <mergeCell ref="H69:H72"/>
    <mergeCell ref="G69:G72"/>
    <mergeCell ref="K74:K75"/>
    <mergeCell ref="I74:I75"/>
    <mergeCell ref="H74:H75"/>
    <mergeCell ref="K91:K93"/>
    <mergeCell ref="I91:I93"/>
    <mergeCell ref="H91:H93"/>
    <mergeCell ref="G91:G93"/>
    <mergeCell ref="H43:H44"/>
    <mergeCell ref="G43:G44"/>
    <mergeCell ref="B120:D120"/>
    <mergeCell ref="C116:K116"/>
    <mergeCell ref="B76:B79"/>
    <mergeCell ref="B91:B95"/>
    <mergeCell ref="C76:C77"/>
    <mergeCell ref="C78:C79"/>
    <mergeCell ref="B57:B66"/>
    <mergeCell ref="B67:B75"/>
    <mergeCell ref="K78:K79"/>
    <mergeCell ref="I78:I79"/>
    <mergeCell ref="H78:H79"/>
    <mergeCell ref="G78:G79"/>
    <mergeCell ref="K80:K81"/>
    <mergeCell ref="I80:I81"/>
    <mergeCell ref="H80:H81"/>
    <mergeCell ref="G80:G81"/>
    <mergeCell ref="K109:K111"/>
    <mergeCell ref="I109:I111"/>
    <mergeCell ref="C117:D117"/>
    <mergeCell ref="J39:K39"/>
    <mergeCell ref="A1:K1"/>
    <mergeCell ref="A2:K2"/>
    <mergeCell ref="C45:C46"/>
    <mergeCell ref="A38:A40"/>
    <mergeCell ref="B38:B40"/>
    <mergeCell ref="C38:C40"/>
    <mergeCell ref="D38:D40"/>
    <mergeCell ref="E39:F39"/>
    <mergeCell ref="H39:I39"/>
    <mergeCell ref="E38:K38"/>
    <mergeCell ref="C41:C42"/>
    <mergeCell ref="C43:C44"/>
    <mergeCell ref="G39:G40"/>
    <mergeCell ref="B41:B48"/>
    <mergeCell ref="G41:G42"/>
    <mergeCell ref="C47:C48"/>
    <mergeCell ref="K41:K42"/>
    <mergeCell ref="I41:I42"/>
    <mergeCell ref="H41:H42"/>
    <mergeCell ref="K43:K44"/>
    <mergeCell ref="I43:I44"/>
    <mergeCell ref="E20:F20"/>
    <mergeCell ref="B10:F10"/>
    <mergeCell ref="B11:F11"/>
    <mergeCell ref="D12:F12"/>
    <mergeCell ref="D13:F13"/>
    <mergeCell ref="B14:F14"/>
    <mergeCell ref="E16:F16"/>
    <mergeCell ref="E17:F17"/>
    <mergeCell ref="B18:F18"/>
    <mergeCell ref="B19:C19"/>
    <mergeCell ref="D19:F19"/>
    <mergeCell ref="D15:F15"/>
    <mergeCell ref="B15:C15"/>
    <mergeCell ref="E26:F26"/>
    <mergeCell ref="E25:F25"/>
    <mergeCell ref="D31:F31"/>
    <mergeCell ref="D33:F33"/>
    <mergeCell ref="D34:F34"/>
    <mergeCell ref="D35:F35"/>
    <mergeCell ref="B32:F32"/>
    <mergeCell ref="C36:F36"/>
    <mergeCell ref="E21:F21"/>
    <mergeCell ref="E22:F22"/>
    <mergeCell ref="B23:F23"/>
    <mergeCell ref="B24:C24"/>
    <mergeCell ref="D24:F24"/>
    <mergeCell ref="B27:F27"/>
    <mergeCell ref="B28:C28"/>
    <mergeCell ref="B33:C33"/>
    <mergeCell ref="D28:F28"/>
    <mergeCell ref="D29:F29"/>
    <mergeCell ref="D30:F30"/>
  </mergeCells>
  <phoneticPr fontId="8" type="noConversion"/>
  <dataValidations count="1">
    <dataValidation type="list" allowBlank="1" showInputMessage="1" showErrorMessage="1" sqref="C117:D117" xr:uid="{72E4FCBB-BC58-B041-AE1C-1AD92CE4CCC5}">
      <formula1>"LANJUT ASESMEN LAPANGAN,TIDAK LANJUT ASESMEN LAPANGAN"</formula1>
    </dataValidation>
  </dataValidations>
  <pageMargins left="0.7" right="0.7" top="0.75" bottom="0.75" header="0.3" footer="0.3"/>
  <pageSetup paperSize="9" orientation="landscape"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A1B1-3D86-D648-B145-4054B009E7C5}">
  <dimension ref="A1:B2"/>
  <sheetViews>
    <sheetView workbookViewId="0">
      <selection activeCell="G34" sqref="G34"/>
    </sheetView>
  </sheetViews>
  <sheetFormatPr defaultColWidth="10.6640625" defaultRowHeight="15.5" x14ac:dyDescent="0.35"/>
  <sheetData>
    <row r="1" spans="1:2" x14ac:dyDescent="0.35">
      <c r="A1" s="16"/>
      <c r="B1" s="15"/>
    </row>
    <row r="2" spans="1:2" x14ac:dyDescent="0.35">
      <c r="A2" s="16" t="s">
        <v>242</v>
      </c>
      <c r="B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Menu</vt:lpstr>
      <vt:lpstr>Kertas Kerja</vt:lpstr>
      <vt:lpstr>Keputusan AK</vt:lpstr>
      <vt:lpstr>Sheet1</vt:lpstr>
      <vt:lpstr>allowed</vt:lpstr>
      <vt:lpstr>not_allowed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Bambang Suryoatmono</cp:lastModifiedBy>
  <cp:lastPrinted>2021-08-08T12:06:43Z</cp:lastPrinted>
  <dcterms:created xsi:type="dcterms:W3CDTF">2021-06-16T01:59:51Z</dcterms:created>
  <dcterms:modified xsi:type="dcterms:W3CDTF">2022-04-17T14:47:44Z</dcterms:modified>
</cp:coreProperties>
</file>